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1" sheetId="1" r:id="rId1"/>
  </sheets>
  <calcPr calcId="125725" iterateDelta="1E-4"/>
</workbook>
</file>

<file path=xl/calcChain.xml><?xml version="1.0" encoding="utf-8"?>
<calcChain xmlns="http://schemas.openxmlformats.org/spreadsheetml/2006/main">
  <c r="H66" i="1"/>
  <c r="H65"/>
  <c r="D65"/>
  <c r="C65"/>
  <c r="D64"/>
  <c r="H64" s="1"/>
  <c r="C64"/>
  <c r="C63"/>
  <c r="H62"/>
  <c r="D61"/>
  <c r="H61" s="1"/>
  <c r="C61"/>
  <c r="C60" s="1"/>
  <c r="C59" s="1"/>
  <c r="H58"/>
  <c r="H57"/>
  <c r="D57"/>
  <c r="C57"/>
  <c r="D56"/>
  <c r="H56" s="1"/>
  <c r="C56"/>
  <c r="H55"/>
  <c r="D54"/>
  <c r="H54" s="1"/>
  <c r="C54"/>
  <c r="C53"/>
  <c r="C52" s="1"/>
  <c r="H51"/>
  <c r="H50"/>
  <c r="D50"/>
  <c r="C50"/>
  <c r="H49"/>
  <c r="D49"/>
  <c r="C49"/>
  <c r="H48"/>
  <c r="H47"/>
  <c r="D47"/>
  <c r="C47"/>
  <c r="D46"/>
  <c r="H46" s="1"/>
  <c r="C46"/>
  <c r="C45"/>
  <c r="C44" s="1"/>
  <c r="C43" s="1"/>
  <c r="H42"/>
  <c r="H41"/>
  <c r="D41"/>
  <c r="C41"/>
  <c r="D40"/>
  <c r="H40" s="1"/>
  <c r="C40"/>
  <c r="C39"/>
  <c r="H38"/>
  <c r="D37"/>
  <c r="H37" s="1"/>
  <c r="C37"/>
  <c r="C36" s="1"/>
  <c r="C35" s="1"/>
  <c r="C34" s="1"/>
  <c r="H33"/>
  <c r="D32"/>
  <c r="H32" s="1"/>
  <c r="C32"/>
  <c r="C31"/>
  <c r="C30" s="1"/>
  <c r="C29" s="1"/>
  <c r="H28"/>
  <c r="H27"/>
  <c r="D27"/>
  <c r="C27"/>
  <c r="D26"/>
  <c r="H26" s="1"/>
  <c r="C26"/>
  <c r="H25"/>
  <c r="D24"/>
  <c r="H24" s="1"/>
  <c r="C24"/>
  <c r="C22" s="1"/>
  <c r="C18" s="1"/>
  <c r="C23"/>
  <c r="H21"/>
  <c r="H20"/>
  <c r="D20"/>
  <c r="C20"/>
  <c r="H19"/>
  <c r="D19"/>
  <c r="C19"/>
  <c r="H17"/>
  <c r="D16"/>
  <c r="H16" s="1"/>
  <c r="C16"/>
  <c r="C15"/>
  <c r="C14" s="1"/>
  <c r="C5" s="1"/>
  <c r="C67" s="1"/>
  <c r="H13"/>
  <c r="H12"/>
  <c r="D12"/>
  <c r="C12"/>
  <c r="H11"/>
  <c r="H10"/>
  <c r="D10"/>
  <c r="C10"/>
  <c r="H9"/>
  <c r="H8"/>
  <c r="D8"/>
  <c r="C8"/>
  <c r="H7"/>
  <c r="D7"/>
  <c r="C7"/>
  <c r="D6"/>
  <c r="H6" s="1"/>
  <c r="C6"/>
  <c r="D22" l="1"/>
  <c r="D36"/>
  <c r="D60"/>
  <c r="D15"/>
  <c r="D23"/>
  <c r="H23" s="1"/>
  <c r="D31"/>
  <c r="D39"/>
  <c r="H39" s="1"/>
  <c r="D45"/>
  <c r="D53"/>
  <c r="D63"/>
  <c r="H63" s="1"/>
  <c r="H15" l="1"/>
  <c r="D14"/>
  <c r="D35"/>
  <c r="H36"/>
  <c r="H31"/>
  <c r="D30"/>
  <c r="H60"/>
  <c r="D59"/>
  <c r="H59" s="1"/>
  <c r="H45"/>
  <c r="H22"/>
  <c r="D18"/>
  <c r="H18" s="1"/>
  <c r="H53"/>
  <c r="D52"/>
  <c r="H52" s="1"/>
  <c r="H30" l="1"/>
  <c r="D29"/>
  <c r="H29" s="1"/>
  <c r="H14"/>
  <c r="D34"/>
  <c r="H34" s="1"/>
  <c r="H35"/>
  <c r="D44"/>
  <c r="H44" l="1"/>
  <c r="D43"/>
  <c r="H43" s="1"/>
  <c r="D5"/>
  <c r="H5" l="1"/>
  <c r="D67"/>
  <c r="H67" s="1"/>
</calcChain>
</file>

<file path=xl/sharedStrings.xml><?xml version="1.0" encoding="utf-8"?>
<sst xmlns="http://schemas.openxmlformats.org/spreadsheetml/2006/main" count="131" uniqueCount="114">
  <si>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</si>
  <si>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</si>
  <si>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</si>
  <si>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</si>
  <si>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</si>
  <si>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</si>
  <si>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</si>
  <si>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</si>
  <si>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182 1 01 02010 01 0000 110</t>
  </si>
  <si>
    <t>000 1 05 00000 00 0000 000</t>
  </si>
  <si>
    <t>000 1 05 03000 01 0000 110</t>
  </si>
  <si>
    <t>000 1 05 03010 01 0000 110</t>
  </si>
  <si>
    <t>182 1 05 03010 01 0000 110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</si>
  <si>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</si>
  <si>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</si>
  <si>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</si>
  <si>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</si>
  <si>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</si>
  <si>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</si>
  <si>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</si>
  <si>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</si>
  <si>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</si>
  <si>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</si>
  <si>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Единый сельскохозяйственный налог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</si>
  <si>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</si>
  <si>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</si>
  <si>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</si>
  <si>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</si>
  <si>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</si>
  <si>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</si>
  <si>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</si>
  <si>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</si>
  <si>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</si>
  <si>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</si>
  <si>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</si>
  <si>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</si>
  <si>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</si>
  <si>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</si>
  <si>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</si>
  <si>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</si>
  <si>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</si>
  <si>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</si>
  <si>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</si>
  <si>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Иные межбюджетные трансферты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</si>
  <si>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</si>
  <si>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</si>
  <si>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</si>
  <si>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</si>
  <si>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</si>
  <si>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000 1 06 06043 10 0000 110</t>
  </si>
  <si>
    <t>Дотации бюджетам сельских поселений на поддержку мер по обеспечению сбалансированности бюджетов</t>
  </si>
  <si>
    <t xml:space="preserve"> 000 1 01 02030 01 0000 110</t>
  </si>
  <si>
    <t xml:space="preserve"> 182 1 01 02030 01 0000 110</t>
  </si>
  <si>
    <t>000 1 01 02020 01 0000 110</t>
  </si>
  <si>
    <t>182 1 01 02020 01 0000 110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</si>
  <si>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</si>
  <si>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</si>
  <si>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</si>
  <si>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</si>
  <si>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</si>
  <si>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</si>
  <si>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</si>
  <si>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</si>
  <si>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805 1 11 05025 10 0000 120</t>
  </si>
  <si>
    <t>000 2 02 10000 00 0000 150</t>
  </si>
  <si>
    <t>000 2 02 15001 00 0000 150</t>
  </si>
  <si>
    <t>000 2 02 15001 10 0000 150</t>
  </si>
  <si>
    <t>805 2 02 15001 10 0000 150</t>
  </si>
  <si>
    <t xml:space="preserve"> 000 2 02 15002 00 0000 150</t>
  </si>
  <si>
    <t xml:space="preserve"> 000 2 02 15002 10 0000 150</t>
  </si>
  <si>
    <t xml:space="preserve"> 805 2 02 15002 10 0000 150</t>
  </si>
  <si>
    <t>000 2 02 20000 00 0000 150</t>
  </si>
  <si>
    <t>000 2 02 29999 00 0000 150</t>
  </si>
  <si>
    <t>000 2 02 29999 10 0000 150</t>
  </si>
  <si>
    <t>805 2 02 29999 10 0000 150</t>
  </si>
  <si>
    <t>000 2 02 30000 00 0000 150</t>
  </si>
  <si>
    <t>000 2 02 35118 00 0000 150</t>
  </si>
  <si>
    <t>000 2 02 35118 10 0000 150</t>
  </si>
  <si>
    <t>805 2 02 35118 10 0000 150</t>
  </si>
  <si>
    <t>000 2 02 40000 00 0000 150</t>
  </si>
  <si>
    <t>000 2 02 40014 00 0000 150</t>
  </si>
  <si>
    <t>000 2 02 40014 10 0000 150</t>
  </si>
  <si>
    <t>805 2 02 40014 10 0000 150</t>
  </si>
  <si>
    <t>Сведения об исполнении бюджета Мугреево-Никольского сельского поселения по доходам в разрезе видов доходов в сравнении с запланированными значениями за 2021 год</t>
  </si>
  <si>
    <t>Исполнено за  2021 год (руб.)</t>
  </si>
  <si>
    <t xml:space="preserve">Налог на доходы физических лиц                             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</si>
  <si>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</si>
  <si>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</si>
  <si>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000 1 06 06030 00 0000 110</t>
  </si>
  <si>
    <t>Земельный налог с организаций</t>
  </si>
  <si>
    <t xml:space="preserve"> 000 1 06 06040 00 0000 110</t>
  </si>
  <si>
    <t>Земельный налог с физических лиц</t>
  </si>
  <si>
    <t xml:space="preserve"> 000 1 14 0000000 0000 000</t>
  </si>
  <si>
    <t>ДОХОДЫ ОТ ПРОДАЖИ МАТЕРИАЛЬНЫХ И НЕМАТЕРИАЛЬНЫХ АКТИВОВ</t>
  </si>
  <si>
    <t xml:space="preserve"> 000 1 14 0600000 0000 430</t>
  </si>
  <si>
    <t>Доходы от продажи земельных участков, находящихся в государственной и муниципальной собственности</t>
  </si>
  <si>
    <t xml:space="preserve"> 000 1 14 0602000 0000 430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</si>
  <si>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</si>
  <si>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000 1 14 0602510 0000 430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</si>
  <si>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</si>
  <si>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805 1 14 0602510 0000 430</t>
  </si>
  <si>
    <t xml:space="preserve"> 000 1 17 00000 00 0000 000</t>
  </si>
  <si>
    <t>ПРОЧИЕ НЕНАЛОГОВЫЕ ДОХОДЫ</t>
  </si>
  <si>
    <t xml:space="preserve"> 000 1 17 15000 00 0000 150</t>
  </si>
  <si>
    <t>Инициативные платежи</t>
  </si>
  <si>
    <t>000 1 17 15030 10 0000 150</t>
  </si>
  <si>
    <t>Инициативные платежи, зачисляемые в бюджеты сельских поселений</t>
  </si>
  <si>
    <t>805 1 17 15030 10 0000 150</t>
  </si>
  <si>
    <t xml:space="preserve">  Дотации бюджетам на поддержку мер по обеспечению сбалансированности бюджетов</t>
  </si>
  <si>
    <t xml:space="preserve"> 000 2 02 25576 00 0000 150</t>
  </si>
  <si>
    <t xml:space="preserve"> Субсидии бюджетам на обеспечение комплексного развития сельских территорий</t>
  </si>
  <si>
    <t xml:space="preserve"> 000 2 02 25576 10 0000 150</t>
  </si>
  <si>
    <t>Субсидии бюджетам сельских поселений на обеспечение комплексного развития сельских территорий</t>
  </si>
  <si>
    <t>805 2 02 25576 10 0000 150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</si>
</sst>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8" fillId="0" borderId="0">
      <alignment horizontal="left" wrapText="1"/>
    </xf>
    <xf numFmtId="49" fontId="8" fillId="0" borderId="0">
      <alignment horizontal="center"/>
    </xf>
    <xf numFmtId="0" fontId="9" fillId="0" borderId="0"/>
    <xf numFmtId="0" fontId="8" fillId="0" borderId="4">
      <alignment horizontal="left"/>
    </xf>
    <xf numFmtId="49" fontId="8" fillId="0" borderId="4"/>
    <xf numFmtId="0" fontId="10" fillId="0" borderId="4"/>
    <xf numFmtId="0" fontId="10" fillId="0" borderId="0"/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0" fontId="10" fillId="0" borderId="6"/>
    <xf numFmtId="49" fontId="8" fillId="0" borderId="9">
      <alignment horizontal="center" vertical="center" wrapText="1"/>
    </xf>
    <xf numFmtId="0" fontId="8" fillId="0" borderId="10">
      <alignment horizontal="left" wrapText="1"/>
    </xf>
    <xf numFmtId="49" fontId="8" fillId="0" borderId="7">
      <alignment horizontal="center" wrapText="1"/>
    </xf>
    <xf numFmtId="4" fontId="8" fillId="0" borderId="7">
      <alignment horizontal="right"/>
    </xf>
    <xf numFmtId="0" fontId="10" fillId="0" borderId="11"/>
    <xf numFmtId="0" fontId="8" fillId="0" borderId="12">
      <alignment horizontal="left" wrapText="1" indent="2"/>
    </xf>
    <xf numFmtId="49" fontId="8" fillId="0" borderId="7">
      <alignment horizontal="center"/>
    </xf>
    <xf numFmtId="0" fontId="8" fillId="0" borderId="13"/>
    <xf numFmtId="0" fontId="8" fillId="0" borderId="0"/>
    <xf numFmtId="0" fontId="8" fillId="0" borderId="14"/>
    <xf numFmtId="0" fontId="8" fillId="4" borderId="14"/>
    <xf numFmtId="0" fontId="13" fillId="0" borderId="0"/>
    <xf numFmtId="0" fontId="8" fillId="0" borderId="17">
      <alignment horizontal="left" wrapText="1" indent="2"/>
    </xf>
    <xf numFmtId="49" fontId="12" fillId="0" borderId="5">
      <alignment horizontal="center"/>
    </xf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49" fontId="4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justify" vertical="top" wrapText="1"/>
    </xf>
    <xf numFmtId="4" fontId="5" fillId="3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11" fillId="0" borderId="8" xfId="17" applyFont="1" applyBorder="1" applyAlignment="1" applyProtection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16" applyNumberFormat="1" applyFont="1" applyBorder="1" applyAlignment="1" applyProtection="1">
      <alignment wrapText="1"/>
    </xf>
    <xf numFmtId="0" fontId="11" fillId="0" borderId="2" xfId="16" applyNumberFormat="1" applyFont="1" applyBorder="1" applyAlignment="1" applyProtection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/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3" borderId="0" xfId="0" applyFont="1" applyFill="1" applyAlignment="1">
      <alignment vertical="top" wrapText="1"/>
    </xf>
    <xf numFmtId="0" fontId="5" fillId="0" borderId="2" xfId="0" applyNumberFormat="1" applyFont="1" applyBorder="1" applyAlignment="1">
      <alignment horizontal="left" wrapText="1"/>
    </xf>
    <xf numFmtId="49" fontId="14" fillId="0" borderId="5" xfId="24" applyNumberFormat="1" applyFont="1" applyAlignment="1" applyProtection="1">
      <alignment horizontal="center" vertical="top"/>
    </xf>
    <xf numFmtId="0" fontId="14" fillId="0" borderId="20" xfId="23" applyNumberFormat="1" applyFont="1" applyBorder="1" applyAlignment="1" applyProtection="1">
      <alignment horizontal="left" vertical="top" wrapText="1"/>
    </xf>
    <xf numFmtId="4" fontId="4" fillId="0" borderId="16" xfId="0" applyNumberFormat="1" applyFont="1" applyBorder="1" applyAlignment="1">
      <alignment horizontal="center" vertical="top" wrapText="1"/>
    </xf>
    <xf numFmtId="49" fontId="11" fillId="0" borderId="5" xfId="24" applyNumberFormat="1" applyFont="1" applyAlignment="1" applyProtection="1">
      <alignment horizontal="center" vertical="top"/>
    </xf>
    <xf numFmtId="49" fontId="11" fillId="0" borderId="21" xfId="23" applyNumberFormat="1" applyFont="1" applyBorder="1" applyAlignment="1" applyProtection="1">
      <alignment wrapText="1"/>
    </xf>
    <xf numFmtId="4" fontId="5" fillId="0" borderId="16" xfId="0" applyNumberFormat="1" applyFont="1" applyBorder="1" applyAlignment="1">
      <alignment horizontal="center" vertical="top" wrapText="1"/>
    </xf>
    <xf numFmtId="49" fontId="11" fillId="0" borderId="21" xfId="23" applyNumberFormat="1" applyFont="1" applyBorder="1" applyAlignment="1" applyProtection="1">
      <alignment vertical="top" wrapText="1"/>
    </xf>
    <xf numFmtId="49" fontId="11" fillId="0" borderId="22" xfId="23" applyNumberFormat="1" applyFont="1" applyBorder="1" applyAlignment="1" applyProtection="1">
      <alignment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center" vertical="top" wrapText="1"/>
    </xf>
    <xf numFmtId="49" fontId="11" fillId="0" borderId="23" xfId="24" applyNumberFormat="1" applyFont="1" applyBorder="1" applyAlignment="1" applyProtection="1">
      <alignment horizontal="center" vertical="top"/>
    </xf>
    <xf numFmtId="0" fontId="11" fillId="0" borderId="2" xfId="23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2" fontId="5" fillId="0" borderId="2" xfId="0" applyNumberFormat="1" applyFont="1" applyBorder="1" applyAlignment="1">
      <alignment horizontal="center" vertical="top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3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>
      <selection sqref="A1:H1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 ht="57.75" customHeight="1">
      <c r="A1" s="51" t="s">
        <v>83</v>
      </c>
      <c r="B1" s="51"/>
      <c r="C1" s="51"/>
      <c r="D1" s="51"/>
      <c r="E1" s="51"/>
      <c r="F1" s="51"/>
      <c r="G1" s="51"/>
      <c r="H1" s="51"/>
    </row>
    <row r="2" spans="1:8">
      <c r="A2" s="52"/>
      <c r="B2" s="52"/>
      <c r="C2" s="52"/>
    </row>
    <row r="3" spans="1:8" s="33" customFormat="1" ht="63">
      <c r="A3" s="8" t="s">
        <v>0</v>
      </c>
      <c r="B3" s="8" t="s">
        <v>1</v>
      </c>
      <c r="C3" s="8" t="s">
        <v>2</v>
      </c>
      <c r="D3" s="32" t="s">
        <v>84</v>
      </c>
      <c r="E3" s="7"/>
      <c r="F3" s="7"/>
      <c r="G3" s="7"/>
      <c r="H3" s="32" t="s">
        <v>3</v>
      </c>
    </row>
    <row r="4" spans="1:8" s="33" customFormat="1" ht="15.75">
      <c r="A4" s="32">
        <v>1</v>
      </c>
      <c r="B4" s="32">
        <v>2</v>
      </c>
      <c r="C4" s="34">
        <v>3</v>
      </c>
      <c r="D4" s="18">
        <v>4</v>
      </c>
      <c r="E4" s="18"/>
      <c r="F4" s="18"/>
      <c r="G4" s="18"/>
      <c r="H4" s="18">
        <v>5</v>
      </c>
    </row>
    <row r="5" spans="1:8" ht="31.5">
      <c r="A5" s="19" t="s">
        <v>4</v>
      </c>
      <c r="B5" s="4" t="s">
        <v>19</v>
      </c>
      <c r="C5" s="20">
        <f>C6+C14+C18+C29+C39+C34</f>
        <v>498346.61</v>
      </c>
      <c r="D5" s="20">
        <f>D6+D14+D18+D29+D39</f>
        <v>500824.70000000007</v>
      </c>
      <c r="E5" s="5">
        <v>39401.33</v>
      </c>
      <c r="F5" s="5">
        <v>42044.09</v>
      </c>
      <c r="G5" s="5">
        <v>44531</v>
      </c>
      <c r="H5" s="6">
        <f>D5/C5*100</f>
        <v>100.49726233715126</v>
      </c>
    </row>
    <row r="6" spans="1:8">
      <c r="A6" s="19" t="s">
        <v>5</v>
      </c>
      <c r="B6" s="4" t="s">
        <v>20</v>
      </c>
      <c r="C6" s="20">
        <f t="shared" ref="C6:D8" si="0">C7</f>
        <v>39600</v>
      </c>
      <c r="D6" s="20">
        <f t="shared" si="0"/>
        <v>41729.200000000004</v>
      </c>
      <c r="E6" s="7"/>
      <c r="F6" s="7"/>
      <c r="G6" s="7"/>
      <c r="H6" s="6">
        <f t="shared" ref="H6:H66" si="1">D6/C6*100</f>
        <v>105.37676767676768</v>
      </c>
    </row>
    <row r="7" spans="1:8" ht="31.5">
      <c r="A7" s="21" t="s">
        <v>6</v>
      </c>
      <c r="B7" s="9" t="s">
        <v>85</v>
      </c>
      <c r="C7" s="22">
        <f>C8+C12</f>
        <v>39600</v>
      </c>
      <c r="D7" s="22">
        <f>D8+D10+D12</f>
        <v>41729.200000000004</v>
      </c>
      <c r="E7" s="7"/>
      <c r="F7" s="7"/>
      <c r="G7" s="7"/>
      <c r="H7" s="22">
        <f>H8</f>
        <v>105.37765151515153</v>
      </c>
    </row>
    <row r="8" spans="1:8" ht="157.5">
      <c r="A8" s="21" t="s">
        <v>7</v>
      </c>
      <c r="B8" s="12" t="s">
        <v>21</v>
      </c>
      <c r="C8" s="23">
        <f t="shared" si="0"/>
        <v>39600</v>
      </c>
      <c r="D8" s="13">
        <f t="shared" si="0"/>
        <v>41729.550000000003</v>
      </c>
      <c r="E8" s="7"/>
      <c r="F8" s="7"/>
      <c r="G8" s="7"/>
      <c r="H8" s="11">
        <f t="shared" si="1"/>
        <v>105.37765151515153</v>
      </c>
    </row>
    <row r="9" spans="1:8" ht="157.5">
      <c r="A9" s="21" t="s">
        <v>8</v>
      </c>
      <c r="B9" s="12" t="s">
        <v>21</v>
      </c>
      <c r="C9" s="23">
        <v>39600</v>
      </c>
      <c r="D9" s="13">
        <v>41729.550000000003</v>
      </c>
      <c r="E9" s="7"/>
      <c r="F9" s="7"/>
      <c r="G9" s="7"/>
      <c r="H9" s="11">
        <f t="shared" si="1"/>
        <v>105.37765151515153</v>
      </c>
    </row>
    <row r="10" spans="1:8" ht="236.25">
      <c r="A10" s="21" t="s">
        <v>53</v>
      </c>
      <c r="B10" s="12" t="s">
        <v>86</v>
      </c>
      <c r="C10" s="23">
        <f>C11</f>
        <v>0</v>
      </c>
      <c r="D10" s="13">
        <f>D11</f>
        <v>0.25</v>
      </c>
      <c r="E10" s="7"/>
      <c r="F10" s="7"/>
      <c r="G10" s="7"/>
      <c r="H10" s="11" t="e">
        <f t="shared" si="1"/>
        <v>#DIV/0!</v>
      </c>
    </row>
    <row r="11" spans="1:8" ht="236.25">
      <c r="A11" s="21" t="s">
        <v>54</v>
      </c>
      <c r="B11" s="12" t="s">
        <v>86</v>
      </c>
      <c r="C11" s="23">
        <v>0</v>
      </c>
      <c r="D11" s="13">
        <v>0.25</v>
      </c>
      <c r="E11" s="7"/>
      <c r="F11" s="7"/>
      <c r="G11" s="7"/>
      <c r="H11" s="11" t="e">
        <f t="shared" si="1"/>
        <v>#DIV/0!</v>
      </c>
    </row>
    <row r="12" spans="1:8" ht="110.25">
      <c r="A12" s="21" t="s">
        <v>51</v>
      </c>
      <c r="B12" s="12" t="s">
        <v>87</v>
      </c>
      <c r="C12" s="23">
        <f>C13</f>
        <v>0</v>
      </c>
      <c r="D12" s="13">
        <f>D13</f>
        <v>-0.6</v>
      </c>
      <c r="E12" s="7"/>
      <c r="F12" s="7"/>
      <c r="G12" s="7"/>
      <c r="H12" s="11" t="e">
        <f t="shared" si="1"/>
        <v>#DIV/0!</v>
      </c>
    </row>
    <row r="13" spans="1:8" ht="110.25">
      <c r="A13" s="21" t="s">
        <v>52</v>
      </c>
      <c r="B13" s="12" t="s">
        <v>87</v>
      </c>
      <c r="C13" s="23">
        <v>0</v>
      </c>
      <c r="D13" s="13">
        <v>-0.6</v>
      </c>
      <c r="E13" s="7"/>
      <c r="F13" s="7"/>
      <c r="G13" s="7"/>
      <c r="H13" s="11" t="e">
        <f t="shared" si="1"/>
        <v>#DIV/0!</v>
      </c>
    </row>
    <row r="14" spans="1:8">
      <c r="A14" s="19" t="s">
        <v>9</v>
      </c>
      <c r="B14" s="15" t="s">
        <v>22</v>
      </c>
      <c r="C14" s="20">
        <f t="shared" ref="C14:D16" si="2">C15</f>
        <v>450</v>
      </c>
      <c r="D14" s="20">
        <f t="shared" si="2"/>
        <v>449.4</v>
      </c>
      <c r="E14" s="7"/>
      <c r="F14" s="7"/>
      <c r="G14" s="7"/>
      <c r="H14" s="6">
        <f t="shared" si="1"/>
        <v>99.86666666666666</v>
      </c>
    </row>
    <row r="15" spans="1:8" ht="31.5">
      <c r="A15" s="21" t="s">
        <v>10</v>
      </c>
      <c r="B15" s="9" t="s">
        <v>23</v>
      </c>
      <c r="C15" s="26">
        <f t="shared" si="2"/>
        <v>450</v>
      </c>
      <c r="D15" s="26">
        <f t="shared" si="2"/>
        <v>449.4</v>
      </c>
      <c r="E15" s="7"/>
      <c r="F15" s="7"/>
      <c r="G15" s="7"/>
      <c r="H15" s="11">
        <f t="shared" si="1"/>
        <v>99.86666666666666</v>
      </c>
    </row>
    <row r="16" spans="1:8" ht="31.5">
      <c r="A16" s="21" t="s">
        <v>11</v>
      </c>
      <c r="B16" s="9" t="s">
        <v>23</v>
      </c>
      <c r="C16" s="26">
        <f t="shared" si="2"/>
        <v>450</v>
      </c>
      <c r="D16" s="26">
        <f t="shared" si="2"/>
        <v>449.4</v>
      </c>
      <c r="E16" s="7"/>
      <c r="F16" s="7"/>
      <c r="G16" s="7"/>
      <c r="H16" s="11">
        <f t="shared" si="1"/>
        <v>99.86666666666666</v>
      </c>
    </row>
    <row r="17" spans="1:8" ht="31.5">
      <c r="A17" s="21" t="s">
        <v>12</v>
      </c>
      <c r="B17" s="9" t="s">
        <v>23</v>
      </c>
      <c r="C17" s="26">
        <v>450</v>
      </c>
      <c r="D17" s="10">
        <v>449.4</v>
      </c>
      <c r="E17" s="7"/>
      <c r="F17" s="7"/>
      <c r="G17" s="7"/>
      <c r="H17" s="11">
        <f t="shared" si="1"/>
        <v>99.86666666666666</v>
      </c>
    </row>
    <row r="18" spans="1:8">
      <c r="A18" s="19" t="s">
        <v>13</v>
      </c>
      <c r="B18" s="15" t="s">
        <v>16</v>
      </c>
      <c r="C18" s="27">
        <f>C19+C22</f>
        <v>309000</v>
      </c>
      <c r="D18" s="27">
        <f>D19+D22</f>
        <v>313198.45</v>
      </c>
      <c r="E18" s="7"/>
      <c r="F18" s="7"/>
      <c r="G18" s="7"/>
      <c r="H18" s="6">
        <f t="shared" si="1"/>
        <v>101.3587216828479</v>
      </c>
    </row>
    <row r="19" spans="1:8" ht="31.5">
      <c r="A19" s="21" t="s">
        <v>14</v>
      </c>
      <c r="B19" s="9" t="s">
        <v>15</v>
      </c>
      <c r="C19" s="26">
        <f>C20</f>
        <v>15000</v>
      </c>
      <c r="D19" s="26">
        <f>D20</f>
        <v>15048.16</v>
      </c>
      <c r="E19" s="7"/>
      <c r="F19" s="7"/>
      <c r="G19" s="7"/>
      <c r="H19" s="11">
        <f t="shared" si="1"/>
        <v>100.32106666666667</v>
      </c>
    </row>
    <row r="20" spans="1:8" ht="94.5">
      <c r="A20" s="21" t="s">
        <v>24</v>
      </c>
      <c r="B20" s="9" t="s">
        <v>25</v>
      </c>
      <c r="C20" s="26">
        <f>C21</f>
        <v>15000</v>
      </c>
      <c r="D20" s="26">
        <f>D21</f>
        <v>15048.16</v>
      </c>
      <c r="E20" s="7"/>
      <c r="F20" s="7"/>
      <c r="G20" s="7"/>
      <c r="H20" s="11">
        <f t="shared" si="1"/>
        <v>100.32106666666667</v>
      </c>
    </row>
    <row r="21" spans="1:8" ht="95.25">
      <c r="A21" s="21" t="s">
        <v>26</v>
      </c>
      <c r="B21" s="28" t="s">
        <v>25</v>
      </c>
      <c r="C21" s="26">
        <v>15000</v>
      </c>
      <c r="D21" s="13">
        <v>15048.16</v>
      </c>
      <c r="E21" s="7"/>
      <c r="F21" s="7"/>
      <c r="G21" s="7"/>
      <c r="H21" s="11">
        <f t="shared" si="1"/>
        <v>100.32106666666667</v>
      </c>
    </row>
    <row r="22" spans="1:8">
      <c r="A22" s="21" t="s">
        <v>27</v>
      </c>
      <c r="B22" s="9" t="s">
        <v>28</v>
      </c>
      <c r="C22" s="26">
        <f>C24+C27</f>
        <v>294000</v>
      </c>
      <c r="D22" s="26">
        <f>D24+D27</f>
        <v>298150.29000000004</v>
      </c>
      <c r="E22" s="7"/>
      <c r="F22" s="7"/>
      <c r="G22" s="7"/>
      <c r="H22" s="11">
        <f t="shared" si="1"/>
        <v>101.41166326530613</v>
      </c>
    </row>
    <row r="23" spans="1:8" ht="31.5">
      <c r="A23" s="21" t="s">
        <v>88</v>
      </c>
      <c r="B23" s="9" t="s">
        <v>89</v>
      </c>
      <c r="C23" s="26">
        <f>C24</f>
        <v>39000</v>
      </c>
      <c r="D23" s="26">
        <f>D24</f>
        <v>39068</v>
      </c>
      <c r="E23" s="7"/>
      <c r="F23" s="7"/>
      <c r="G23" s="7"/>
      <c r="H23" s="11">
        <f>D23/C23*100</f>
        <v>100.17435897435898</v>
      </c>
    </row>
    <row r="24" spans="1:8" ht="78.75">
      <c r="A24" s="21" t="s">
        <v>29</v>
      </c>
      <c r="B24" s="53" t="s">
        <v>30</v>
      </c>
      <c r="C24" s="26">
        <f>C25</f>
        <v>39000</v>
      </c>
      <c r="D24" s="26">
        <f>D25</f>
        <v>39068</v>
      </c>
      <c r="E24" s="7"/>
      <c r="F24" s="7"/>
      <c r="G24" s="7"/>
      <c r="H24" s="11">
        <f t="shared" si="1"/>
        <v>100.17435897435898</v>
      </c>
    </row>
    <row r="25" spans="1:8" ht="78.75">
      <c r="A25" s="21" t="s">
        <v>31</v>
      </c>
      <c r="B25" s="44" t="s">
        <v>30</v>
      </c>
      <c r="C25" s="26">
        <v>39000</v>
      </c>
      <c r="D25" s="13">
        <v>39068</v>
      </c>
      <c r="E25" s="7"/>
      <c r="F25" s="7"/>
      <c r="G25" s="7"/>
      <c r="H25" s="11">
        <f t="shared" si="1"/>
        <v>100.17435897435898</v>
      </c>
    </row>
    <row r="26" spans="1:8" ht="31.5">
      <c r="A26" s="21" t="s">
        <v>90</v>
      </c>
      <c r="B26" s="44" t="s">
        <v>91</v>
      </c>
      <c r="C26" s="26">
        <f>C27</f>
        <v>255000</v>
      </c>
      <c r="D26" s="13">
        <f>D27</f>
        <v>259082.29</v>
      </c>
      <c r="E26" s="7"/>
      <c r="F26" s="7"/>
      <c r="G26" s="7"/>
      <c r="H26" s="11">
        <f t="shared" si="1"/>
        <v>101.60089803921568</v>
      </c>
    </row>
    <row r="27" spans="1:8" ht="63.75">
      <c r="A27" s="21" t="s">
        <v>49</v>
      </c>
      <c r="B27" s="29" t="s">
        <v>33</v>
      </c>
      <c r="C27" s="26">
        <f>C28</f>
        <v>255000</v>
      </c>
      <c r="D27" s="26">
        <f>D28</f>
        <v>259082.29</v>
      </c>
      <c r="E27" s="7"/>
      <c r="F27" s="7"/>
      <c r="G27" s="7"/>
      <c r="H27" s="11">
        <f t="shared" si="1"/>
        <v>101.60089803921568</v>
      </c>
    </row>
    <row r="28" spans="1:8" ht="63">
      <c r="A28" s="21" t="s">
        <v>32</v>
      </c>
      <c r="B28" s="9" t="s">
        <v>33</v>
      </c>
      <c r="C28" s="26">
        <v>255000</v>
      </c>
      <c r="D28" s="10">
        <v>259082.29</v>
      </c>
      <c r="E28" s="7"/>
      <c r="F28" s="7"/>
      <c r="G28" s="7"/>
      <c r="H28" s="11">
        <f t="shared" si="1"/>
        <v>101.60089803921568</v>
      </c>
    </row>
    <row r="29" spans="1:8" ht="110.25">
      <c r="A29" s="46" t="s">
        <v>55</v>
      </c>
      <c r="B29" s="47" t="s">
        <v>56</v>
      </c>
      <c r="C29" s="27">
        <f t="shared" ref="C29:D32" si="3">C30</f>
        <v>140346.60999999999</v>
      </c>
      <c r="D29" s="27">
        <f t="shared" si="3"/>
        <v>140447.65</v>
      </c>
      <c r="E29" s="45"/>
      <c r="F29" s="45"/>
      <c r="G29" s="45"/>
      <c r="H29" s="6">
        <f t="shared" si="1"/>
        <v>100.07199318886293</v>
      </c>
    </row>
    <row r="30" spans="1:8" ht="189.75">
      <c r="A30" s="21" t="s">
        <v>57</v>
      </c>
      <c r="B30" s="54" t="s">
        <v>58</v>
      </c>
      <c r="C30" s="26">
        <f t="shared" si="3"/>
        <v>140346.60999999999</v>
      </c>
      <c r="D30" s="26">
        <f t="shared" si="3"/>
        <v>140447.65</v>
      </c>
      <c r="E30" s="7"/>
      <c r="F30" s="7"/>
      <c r="G30" s="7"/>
      <c r="H30" s="11">
        <f t="shared" si="1"/>
        <v>100.07199318886293</v>
      </c>
    </row>
    <row r="31" spans="1:8" ht="157.5">
      <c r="A31" s="21" t="s">
        <v>59</v>
      </c>
      <c r="B31" s="48" t="s">
        <v>60</v>
      </c>
      <c r="C31" s="26">
        <f t="shared" si="3"/>
        <v>140346.60999999999</v>
      </c>
      <c r="D31" s="26">
        <f t="shared" si="3"/>
        <v>140447.65</v>
      </c>
      <c r="E31" s="7"/>
      <c r="F31" s="7"/>
      <c r="G31" s="7"/>
      <c r="H31" s="11">
        <f t="shared" si="1"/>
        <v>100.07199318886293</v>
      </c>
    </row>
    <row r="32" spans="1:8" ht="157.5">
      <c r="A32" s="21" t="s">
        <v>61</v>
      </c>
      <c r="B32" s="9" t="s">
        <v>62</v>
      </c>
      <c r="C32" s="26">
        <f t="shared" si="3"/>
        <v>140346.60999999999</v>
      </c>
      <c r="D32" s="26">
        <f t="shared" si="3"/>
        <v>140447.65</v>
      </c>
      <c r="E32" s="7"/>
      <c r="F32" s="7"/>
      <c r="G32" s="7"/>
      <c r="H32" s="11">
        <f t="shared" si="1"/>
        <v>100.07199318886293</v>
      </c>
    </row>
    <row r="33" spans="1:8" ht="157.5">
      <c r="A33" s="21" t="s">
        <v>63</v>
      </c>
      <c r="B33" s="9" t="s">
        <v>62</v>
      </c>
      <c r="C33" s="26">
        <v>140346.60999999999</v>
      </c>
      <c r="D33" s="10">
        <v>140447.65</v>
      </c>
      <c r="E33" s="7"/>
      <c r="F33" s="7"/>
      <c r="G33" s="7"/>
      <c r="H33" s="11">
        <f t="shared" si="1"/>
        <v>100.07199318886293</v>
      </c>
    </row>
    <row r="34" spans="1:8" ht="63">
      <c r="A34" s="55" t="s">
        <v>92</v>
      </c>
      <c r="B34" s="56" t="s">
        <v>93</v>
      </c>
      <c r="C34" s="57">
        <f t="shared" ref="C34:D37" si="4">C35</f>
        <v>3950</v>
      </c>
      <c r="D34" s="57">
        <f t="shared" si="4"/>
        <v>0</v>
      </c>
      <c r="E34" s="67"/>
      <c r="F34" s="67"/>
      <c r="G34" s="67"/>
      <c r="H34" s="68">
        <f t="shared" si="1"/>
        <v>0</v>
      </c>
    </row>
    <row r="35" spans="1:8" ht="63.75">
      <c r="A35" s="58" t="s">
        <v>94</v>
      </c>
      <c r="B35" s="59" t="s">
        <v>95</v>
      </c>
      <c r="C35" s="60">
        <f t="shared" si="4"/>
        <v>3950</v>
      </c>
      <c r="D35" s="60">
        <f t="shared" si="4"/>
        <v>0</v>
      </c>
      <c r="E35" s="69"/>
      <c r="F35" s="69"/>
      <c r="G35" s="69"/>
      <c r="H35" s="70">
        <f t="shared" si="1"/>
        <v>0</v>
      </c>
    </row>
    <row r="36" spans="1:8" ht="94.5">
      <c r="A36" s="58" t="s">
        <v>96</v>
      </c>
      <c r="B36" s="61" t="s">
        <v>97</v>
      </c>
      <c r="C36" s="60">
        <f t="shared" si="4"/>
        <v>3950</v>
      </c>
      <c r="D36" s="60">
        <f t="shared" si="4"/>
        <v>0</v>
      </c>
      <c r="E36" s="69"/>
      <c r="F36" s="69"/>
      <c r="G36" s="69"/>
      <c r="H36" s="70">
        <f t="shared" si="1"/>
        <v>0</v>
      </c>
    </row>
    <row r="37" spans="1:8" ht="111">
      <c r="A37" s="58" t="s">
        <v>98</v>
      </c>
      <c r="B37" s="62" t="s">
        <v>99</v>
      </c>
      <c r="C37" s="60">
        <f t="shared" si="4"/>
        <v>3950</v>
      </c>
      <c r="D37" s="60">
        <f t="shared" si="4"/>
        <v>0</v>
      </c>
      <c r="E37" s="69"/>
      <c r="F37" s="69"/>
      <c r="G37" s="69"/>
      <c r="H37" s="70">
        <f t="shared" si="1"/>
        <v>0</v>
      </c>
    </row>
    <row r="38" spans="1:8" ht="111">
      <c r="A38" s="58" t="s">
        <v>100</v>
      </c>
      <c r="B38" s="62" t="s">
        <v>99</v>
      </c>
      <c r="C38" s="63">
        <v>3950</v>
      </c>
      <c r="D38" s="64">
        <v>0</v>
      </c>
      <c r="E38" s="69"/>
      <c r="F38" s="69"/>
      <c r="G38" s="69"/>
      <c r="H38" s="70">
        <f t="shared" si="1"/>
        <v>0</v>
      </c>
    </row>
    <row r="39" spans="1:8" ht="31.5">
      <c r="A39" s="30" t="s">
        <v>101</v>
      </c>
      <c r="B39" s="16" t="s">
        <v>102</v>
      </c>
      <c r="C39" s="27">
        <f t="shared" ref="C39:D41" si="5">C40</f>
        <v>5000</v>
      </c>
      <c r="D39" s="27">
        <f t="shared" si="5"/>
        <v>5000</v>
      </c>
      <c r="E39" s="45"/>
      <c r="F39" s="45"/>
      <c r="G39" s="45"/>
      <c r="H39" s="6">
        <f t="shared" si="1"/>
        <v>100</v>
      </c>
    </row>
    <row r="40" spans="1:8" ht="31.5">
      <c r="A40" s="21" t="s">
        <v>103</v>
      </c>
      <c r="B40" s="9" t="s">
        <v>104</v>
      </c>
      <c r="C40" s="26">
        <f t="shared" si="5"/>
        <v>5000</v>
      </c>
      <c r="D40" s="26">
        <f t="shared" si="5"/>
        <v>5000</v>
      </c>
      <c r="E40" s="7"/>
      <c r="F40" s="7"/>
      <c r="G40" s="7"/>
      <c r="H40" s="11">
        <f t="shared" si="1"/>
        <v>100</v>
      </c>
    </row>
    <row r="41" spans="1:8" ht="47.25">
      <c r="A41" s="21" t="s">
        <v>105</v>
      </c>
      <c r="B41" s="9" t="s">
        <v>106</v>
      </c>
      <c r="C41" s="26">
        <f t="shared" si="5"/>
        <v>5000</v>
      </c>
      <c r="D41" s="26">
        <f t="shared" si="5"/>
        <v>5000</v>
      </c>
      <c r="E41" s="7"/>
      <c r="F41" s="7"/>
      <c r="G41" s="7"/>
      <c r="H41" s="11">
        <f t="shared" si="1"/>
        <v>100</v>
      </c>
    </row>
    <row r="42" spans="1:8" ht="47.25">
      <c r="A42" s="21" t="s">
        <v>107</v>
      </c>
      <c r="B42" s="9" t="s">
        <v>106</v>
      </c>
      <c r="C42" s="26">
        <v>5000</v>
      </c>
      <c r="D42" s="10">
        <v>5000</v>
      </c>
      <c r="E42" s="7"/>
      <c r="F42" s="7"/>
      <c r="G42" s="7"/>
      <c r="H42" s="11">
        <f t="shared" si="1"/>
        <v>100</v>
      </c>
    </row>
    <row r="43" spans="1:8" ht="31.5">
      <c r="A43" s="30" t="s">
        <v>17</v>
      </c>
      <c r="B43" s="17" t="s">
        <v>34</v>
      </c>
      <c r="C43" s="24">
        <f>C44</f>
        <v>5024826.0600000005</v>
      </c>
      <c r="D43" s="24">
        <f>D44</f>
        <v>5024809.18</v>
      </c>
      <c r="E43" s="7"/>
      <c r="F43" s="7"/>
      <c r="G43" s="7"/>
      <c r="H43" s="6">
        <f t="shared" si="1"/>
        <v>99.999664067973711</v>
      </c>
    </row>
    <row r="44" spans="1:8" s="37" customFormat="1" ht="63">
      <c r="A44" s="30" t="s">
        <v>18</v>
      </c>
      <c r="B44" s="17" t="s">
        <v>35</v>
      </c>
      <c r="C44" s="24">
        <f>C45+C59+C63+C52</f>
        <v>5024826.0600000005</v>
      </c>
      <c r="D44" s="24">
        <f>D45+D52+D59+D63</f>
        <v>5024809.18</v>
      </c>
      <c r="E44" s="7"/>
      <c r="F44" s="7"/>
      <c r="G44" s="7"/>
      <c r="H44" s="6">
        <f t="shared" si="1"/>
        <v>99.999664067973711</v>
      </c>
    </row>
    <row r="45" spans="1:8" ht="47.25">
      <c r="A45" s="30" t="s">
        <v>64</v>
      </c>
      <c r="B45" s="16" t="s">
        <v>45</v>
      </c>
      <c r="C45" s="24">
        <f>C46+C49</f>
        <v>3370210</v>
      </c>
      <c r="D45" s="24">
        <f>D46+D49</f>
        <v>3370210</v>
      </c>
      <c r="E45" s="7"/>
      <c r="F45" s="7"/>
      <c r="G45" s="7"/>
      <c r="H45" s="6">
        <f t="shared" si="1"/>
        <v>100</v>
      </c>
    </row>
    <row r="46" spans="1:8" ht="31.5">
      <c r="A46" s="21" t="s">
        <v>65</v>
      </c>
      <c r="B46" s="9" t="s">
        <v>36</v>
      </c>
      <c r="C46" s="25">
        <f t="shared" ref="C46:D47" si="6">C47</f>
        <v>3055100</v>
      </c>
      <c r="D46" s="25">
        <f t="shared" si="6"/>
        <v>3055100</v>
      </c>
      <c r="E46" s="7"/>
      <c r="F46" s="7"/>
      <c r="G46" s="7"/>
      <c r="H46" s="11">
        <f t="shared" si="1"/>
        <v>100</v>
      </c>
    </row>
    <row r="47" spans="1:8" ht="47.25">
      <c r="A47" s="21" t="s">
        <v>66</v>
      </c>
      <c r="B47" s="9" t="s">
        <v>37</v>
      </c>
      <c r="C47" s="25">
        <f t="shared" si="6"/>
        <v>3055100</v>
      </c>
      <c r="D47" s="25">
        <f t="shared" si="6"/>
        <v>3055100</v>
      </c>
      <c r="E47" s="7"/>
      <c r="F47" s="7"/>
      <c r="G47" s="7"/>
      <c r="H47" s="11">
        <f t="shared" si="1"/>
        <v>100</v>
      </c>
    </row>
    <row r="48" spans="1:8" ht="47.25">
      <c r="A48" s="21" t="s">
        <v>67</v>
      </c>
      <c r="B48" s="9" t="s">
        <v>37</v>
      </c>
      <c r="C48" s="25">
        <v>3055100</v>
      </c>
      <c r="D48" s="13">
        <v>3055100</v>
      </c>
      <c r="E48" s="7"/>
      <c r="F48" s="7"/>
      <c r="G48" s="7"/>
      <c r="H48" s="11">
        <f t="shared" si="1"/>
        <v>100</v>
      </c>
    </row>
    <row r="49" spans="1:8" ht="48">
      <c r="A49" s="38" t="s">
        <v>68</v>
      </c>
      <c r="B49" s="42" t="s">
        <v>108</v>
      </c>
      <c r="C49" s="40">
        <f>C50</f>
        <v>315110</v>
      </c>
      <c r="D49" s="25">
        <f>D50</f>
        <v>315110</v>
      </c>
      <c r="E49" s="7"/>
      <c r="F49" s="7"/>
      <c r="G49" s="7"/>
      <c r="H49" s="11">
        <f t="shared" si="1"/>
        <v>100</v>
      </c>
    </row>
    <row r="50" spans="1:8" ht="63">
      <c r="A50" s="38" t="s">
        <v>69</v>
      </c>
      <c r="B50" s="43" t="s">
        <v>50</v>
      </c>
      <c r="C50" s="40">
        <f>C51</f>
        <v>315110</v>
      </c>
      <c r="D50" s="25">
        <f>D51</f>
        <v>315110</v>
      </c>
      <c r="E50" s="7"/>
      <c r="F50" s="7"/>
      <c r="G50" s="7"/>
      <c r="H50" s="11">
        <f t="shared" si="1"/>
        <v>100</v>
      </c>
    </row>
    <row r="51" spans="1:8" ht="63">
      <c r="A51" s="38" t="s">
        <v>70</v>
      </c>
      <c r="B51" s="43" t="s">
        <v>50</v>
      </c>
      <c r="C51" s="40">
        <v>315110</v>
      </c>
      <c r="D51" s="13">
        <v>315110</v>
      </c>
      <c r="E51" s="7"/>
      <c r="F51" s="7"/>
      <c r="G51" s="7"/>
      <c r="H51" s="11">
        <f t="shared" si="1"/>
        <v>100</v>
      </c>
    </row>
    <row r="52" spans="1:8" ht="63">
      <c r="A52" s="39" t="s">
        <v>71</v>
      </c>
      <c r="B52" s="17" t="s">
        <v>38</v>
      </c>
      <c r="C52" s="41">
        <f>C53+C56</f>
        <v>663610</v>
      </c>
      <c r="D52" s="41">
        <f>D53+D56</f>
        <v>663610</v>
      </c>
      <c r="E52" s="7"/>
      <c r="F52" s="7"/>
      <c r="G52" s="7"/>
      <c r="H52" s="6">
        <f t="shared" si="1"/>
        <v>100</v>
      </c>
    </row>
    <row r="53" spans="1:8" ht="47.25">
      <c r="A53" s="65" t="s">
        <v>109</v>
      </c>
      <c r="B53" s="66" t="s">
        <v>110</v>
      </c>
      <c r="C53" s="40">
        <f>C54</f>
        <v>455000</v>
      </c>
      <c r="D53" s="40">
        <f>D54</f>
        <v>455000</v>
      </c>
      <c r="E53" s="7"/>
      <c r="F53" s="7"/>
      <c r="G53" s="7"/>
      <c r="H53" s="11">
        <f t="shared" si="1"/>
        <v>100</v>
      </c>
    </row>
    <row r="54" spans="1:8" ht="63">
      <c r="A54" s="65" t="s">
        <v>111</v>
      </c>
      <c r="B54" s="66" t="s">
        <v>112</v>
      </c>
      <c r="C54" s="40">
        <f>C55</f>
        <v>455000</v>
      </c>
      <c r="D54" s="40">
        <f>D55</f>
        <v>455000</v>
      </c>
      <c r="E54" s="7"/>
      <c r="F54" s="7"/>
      <c r="G54" s="7"/>
      <c r="H54" s="11">
        <f t="shared" si="1"/>
        <v>100</v>
      </c>
    </row>
    <row r="55" spans="1:8" ht="39.75" customHeight="1">
      <c r="A55" s="65" t="s">
        <v>113</v>
      </c>
      <c r="B55" s="66" t="s">
        <v>112</v>
      </c>
      <c r="C55" s="40">
        <v>455000</v>
      </c>
      <c r="D55" s="40">
        <v>455000</v>
      </c>
      <c r="E55" s="7"/>
      <c r="F55" s="7"/>
      <c r="G55" s="7"/>
      <c r="H55" s="11">
        <f t="shared" si="1"/>
        <v>100</v>
      </c>
    </row>
    <row r="56" spans="1:8">
      <c r="A56" s="21" t="s">
        <v>72</v>
      </c>
      <c r="B56" s="12" t="s">
        <v>39</v>
      </c>
      <c r="C56" s="25">
        <f>C57</f>
        <v>208610</v>
      </c>
      <c r="D56" s="25">
        <f>D57</f>
        <v>208610</v>
      </c>
      <c r="E56" s="7"/>
      <c r="F56" s="7"/>
      <c r="G56" s="7"/>
      <c r="H56" s="11">
        <f t="shared" si="1"/>
        <v>100</v>
      </c>
    </row>
    <row r="57" spans="1:8" ht="31.5">
      <c r="A57" s="21" t="s">
        <v>73</v>
      </c>
      <c r="B57" s="12" t="s">
        <v>40</v>
      </c>
      <c r="C57" s="25">
        <f>SUM(C58:C58)</f>
        <v>208610</v>
      </c>
      <c r="D57" s="25">
        <f>SUM(D58:D58)</f>
        <v>208610</v>
      </c>
      <c r="E57" s="7"/>
      <c r="F57" s="7"/>
      <c r="G57" s="7"/>
      <c r="H57" s="11">
        <f t="shared" si="1"/>
        <v>100</v>
      </c>
    </row>
    <row r="58" spans="1:8" ht="31.5">
      <c r="A58" s="21" t="s">
        <v>74</v>
      </c>
      <c r="B58" s="12" t="s">
        <v>40</v>
      </c>
      <c r="C58" s="25">
        <v>208610</v>
      </c>
      <c r="D58" s="14">
        <v>208610</v>
      </c>
      <c r="E58" s="7"/>
      <c r="F58" s="7"/>
      <c r="G58" s="7"/>
      <c r="H58" s="11">
        <f t="shared" si="1"/>
        <v>100</v>
      </c>
    </row>
    <row r="59" spans="1:8" ht="47.25">
      <c r="A59" s="19" t="s">
        <v>75</v>
      </c>
      <c r="B59" s="15" t="s">
        <v>46</v>
      </c>
      <c r="C59" s="24">
        <f>C60</f>
        <v>93000</v>
      </c>
      <c r="D59" s="24">
        <f>D60</f>
        <v>93000</v>
      </c>
      <c r="E59" s="35"/>
      <c r="F59" s="35"/>
      <c r="G59" s="35"/>
      <c r="H59" s="36">
        <f t="shared" si="1"/>
        <v>100</v>
      </c>
    </row>
    <row r="60" spans="1:8" ht="78.75">
      <c r="A60" s="21" t="s">
        <v>76</v>
      </c>
      <c r="B60" s="9" t="s">
        <v>41</v>
      </c>
      <c r="C60" s="25">
        <f t="shared" ref="C60:D61" si="7">C61</f>
        <v>93000</v>
      </c>
      <c r="D60" s="25">
        <f t="shared" si="7"/>
        <v>93000</v>
      </c>
      <c r="E60" s="7"/>
      <c r="F60" s="7"/>
      <c r="G60" s="7"/>
      <c r="H60" s="11">
        <f t="shared" si="1"/>
        <v>100</v>
      </c>
    </row>
    <row r="61" spans="1:8" ht="78.75">
      <c r="A61" s="21" t="s">
        <v>77</v>
      </c>
      <c r="B61" s="9" t="s">
        <v>42</v>
      </c>
      <c r="C61" s="25">
        <f t="shared" si="7"/>
        <v>93000</v>
      </c>
      <c r="D61" s="25">
        <f t="shared" si="7"/>
        <v>93000</v>
      </c>
      <c r="E61" s="7"/>
      <c r="F61" s="7"/>
      <c r="G61" s="7"/>
      <c r="H61" s="11">
        <f t="shared" si="1"/>
        <v>100</v>
      </c>
    </row>
    <row r="62" spans="1:8" ht="78.75">
      <c r="A62" s="21" t="s">
        <v>78</v>
      </c>
      <c r="B62" s="9" t="s">
        <v>42</v>
      </c>
      <c r="C62" s="25">
        <v>93000</v>
      </c>
      <c r="D62" s="10">
        <v>93000</v>
      </c>
      <c r="E62" s="7"/>
      <c r="F62" s="7"/>
      <c r="G62" s="7"/>
      <c r="H62" s="11">
        <f t="shared" si="1"/>
        <v>100</v>
      </c>
    </row>
    <row r="63" spans="1:8" ht="31.5">
      <c r="A63" s="30" t="s">
        <v>79</v>
      </c>
      <c r="B63" s="16" t="s">
        <v>43</v>
      </c>
      <c r="C63" s="24">
        <f>C64</f>
        <v>898006.06</v>
      </c>
      <c r="D63" s="24">
        <f>D64</f>
        <v>897989.18</v>
      </c>
      <c r="E63" s="7"/>
      <c r="F63" s="7"/>
      <c r="G63" s="7"/>
      <c r="H63" s="6">
        <f t="shared" si="1"/>
        <v>99.998120279945539</v>
      </c>
    </row>
    <row r="64" spans="1:8" ht="126">
      <c r="A64" s="21" t="s">
        <v>80</v>
      </c>
      <c r="B64" s="12" t="s">
        <v>47</v>
      </c>
      <c r="C64" s="25">
        <f>C65</f>
        <v>898006.06</v>
      </c>
      <c r="D64" s="25">
        <f>D65</f>
        <v>897989.18</v>
      </c>
      <c r="E64" s="7"/>
      <c r="F64" s="7"/>
      <c r="G64" s="7"/>
      <c r="H64" s="11">
        <f t="shared" si="1"/>
        <v>99.998120279945539</v>
      </c>
    </row>
    <row r="65" spans="1:8" ht="141.75">
      <c r="A65" s="21" t="s">
        <v>81</v>
      </c>
      <c r="B65" s="12" t="s">
        <v>48</v>
      </c>
      <c r="C65" s="25">
        <f>SUM(C66:C66)</f>
        <v>898006.06</v>
      </c>
      <c r="D65" s="25">
        <f>SUM(D66:D66)</f>
        <v>897989.18</v>
      </c>
      <c r="E65" s="7"/>
      <c r="F65" s="7"/>
      <c r="G65" s="7"/>
      <c r="H65" s="11">
        <f t="shared" si="1"/>
        <v>99.998120279945539</v>
      </c>
    </row>
    <row r="66" spans="1:8" ht="141.75">
      <c r="A66" s="21" t="s">
        <v>82</v>
      </c>
      <c r="B66" s="12" t="s">
        <v>48</v>
      </c>
      <c r="C66" s="25">
        <v>898006.06</v>
      </c>
      <c r="D66" s="13">
        <v>897989.18</v>
      </c>
      <c r="E66" s="7"/>
      <c r="F66" s="7"/>
      <c r="G66" s="7"/>
      <c r="H66" s="11">
        <f t="shared" si="1"/>
        <v>99.998120279945539</v>
      </c>
    </row>
    <row r="67" spans="1:8">
      <c r="A67" s="49" t="s">
        <v>44</v>
      </c>
      <c r="B67" s="50"/>
      <c r="C67" s="31">
        <f>C5+C43</f>
        <v>5523172.6700000009</v>
      </c>
      <c r="D67" s="31">
        <f>D5+D43</f>
        <v>5525633.8799999999</v>
      </c>
      <c r="E67" s="7"/>
      <c r="F67" s="7"/>
      <c r="G67" s="7"/>
      <c r="H67" s="6">
        <f>D67/C67*100</f>
        <v>100.04456152554071</v>
      </c>
    </row>
  </sheetData>
  <mergeCells count="3">
    <mergeCell ref="A1:H1"/>
    <mergeCell ref="A2:C2"/>
    <mergeCell ref="A67:B67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2022-08-02T07:17:07Z</dcterms:modified>
</cp:coreProperties>
</file>