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Информация по МП" sheetId="1" r:id="rId1"/>
  </sheets>
  <definedNames>
    <definedName name="_xlnm.Print_Titles" localSheetId="0">'Информация по МП'!$2:$2</definedName>
  </definedNames>
  <calcPr fullCalcOnLoad="1"/>
</workbook>
</file>

<file path=xl/sharedStrings.xml><?xml version="1.0" encoding="utf-8"?>
<sst xmlns="http://schemas.openxmlformats.org/spreadsheetml/2006/main" count="136" uniqueCount="128">
  <si>
    <t>30 9 00 00000</t>
  </si>
  <si>
    <t>Наименование</t>
  </si>
  <si>
    <t>Целевая статья</t>
  </si>
  <si>
    <t>Утвержденные бюджетные назначения (руб.)</t>
  </si>
  <si>
    <t>Процент испол-нения (%)</t>
  </si>
  <si>
    <t>04 0 00 00000</t>
  </si>
  <si>
    <t>06 0 00 00000</t>
  </si>
  <si>
    <t>08 0 00 00000</t>
  </si>
  <si>
    <t>08 1 00 00000</t>
  </si>
  <si>
    <t>09 0 00 00000</t>
  </si>
  <si>
    <t>01 0 00 00000</t>
  </si>
  <si>
    <t>01 1 00 00000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</si>
  <si>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</si>
  <si>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</si>
  <si>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</si>
  <si>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07 0 00 00000</t>
  </si>
  <si>
    <t>Подпрограмма "Благоустройство территории Мугреево-Никольского сельского поселения"</t>
  </si>
  <si>
    <t>Подпрограмма "Укрепление материально-технической базы органов местного самоуправления Мугреево-Никольского сельского поселения"</t>
  </si>
  <si>
    <t>Подпрограмма "Обеспечение безопасности населения и территории Мугреево-Никольского сельского поселения"</t>
  </si>
  <si>
    <t>Подпрограмма "Создание условий для развития малого и среднего предпринимательства"</t>
  </si>
  <si>
    <t>06 1 00 00000</t>
  </si>
  <si>
    <t>07 1 00 00000</t>
  </si>
  <si>
    <t>Подпрограмма "Организация культурного досуга населения"</t>
  </si>
  <si>
    <t>09 1 00 00000</t>
  </si>
  <si>
    <t>01 2 00 00000</t>
  </si>
  <si>
    <t>04 1 00 00000</t>
  </si>
  <si>
    <t>Подпрограмма "Патриотическое воспитание молодежи Мугреево-Никольского сельского поселения"</t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</si>
  <si>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поселении"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</si>
  <si>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района"</t>
  </si>
  <si>
    <t>Муниципальная программа "Военно-патриотическое воспитание несовершеннолетних и молодежи Мугреево-Никольского сельского поселения"</t>
  </si>
  <si>
    <t>Муниципальная программа Мугреево-Никольского сельского поселения "Благоустройство Мугреево-Никольского сельского поселения"</t>
  </si>
  <si>
    <t>Муниципальная программа Мугреево-Никольского сельского поселения "Развитие культуры в Мугреево-Никольском сельском поселении"</t>
  </si>
  <si>
    <t>Информация об исполнении расходов бюджета Мугреево-Никольского сельского поселения по муниципальным программам (подпрограммам) Мугреево-Никольского сельского поселения и не включенным в муниципальные  программы (подпрограммы) Мугреево-Никольского сельского поселения направлениям деятельности органов местного самоуправления Мугреево-Никольского сельского поселения за 2021 год</t>
  </si>
  <si>
    <t>Исполнено за 2021 год                (руб.)</t>
  </si>
  <si>
    <t xml:space="preserve">Муниципальная  программа «Комплексное развитие сельских территорий  Мугреево-Никольского сельского поселения на 2021 - 2023 годы и на период до 2025 года» </t>
  </si>
  <si>
    <t>Подпрограмма "Создание условия развития сельских территорий"</t>
  </si>
  <si>
    <t>03 0 00 0000</t>
  </si>
  <si>
    <t>03 1 00 0000</t>
  </si>
  <si>
    <t xml:space="preserve">Муниципальная программа "Содержание  и ремонт  автомобильных дорог
общего пользования Мугреево-Никольского  сельского поселения
Южского муниципального района на 2021-2023годы"
</t>
  </si>
  <si>
    <t>Подпрограмма "Содержание дорог местного значения и инженерных сооружений на них"</t>
  </si>
  <si>
    <t>05 0 00 0000</t>
  </si>
  <si>
    <t>05 1 00 0000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</si>
  <si>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</si>
  <si>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01 1 01 00000</t>
  </si>
  <si>
    <t>Обеспечение деятельности Администрации Мугреево-Никольского сельского поселения</t>
  </si>
  <si>
    <t>01 1 01 00020</t>
  </si>
  <si>
    <t>Основное мероприятие "Обеспечение деятельности лиц, замещающих муниципальные должности"</t>
  </si>
  <si>
    <t>01 1 02 00000</t>
  </si>
  <si>
    <t>Обеспечение деятельности главы Мугреево-Никольского сельского поселения</t>
  </si>
  <si>
    <t>01 1 02 00030</t>
  </si>
  <si>
    <t>Основное мероприятие "Обеспечение доступа к информации о деятельности органов местного самоуправления Мугреево-Никольского сельского поселения"</t>
  </si>
  <si>
    <t>01 1 03 00000</t>
  </si>
  <si>
    <t xml:space="preserve">01 1 03 20260 </t>
  </si>
  <si>
    <t>Размещение официальной информации органов местного самоуправления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</si>
  <si>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</si>
  <si>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01 2 01 00000</t>
  </si>
  <si>
    <t>01 2  01 20170</t>
  </si>
  <si>
    <t>Приобретение и обновление программного обеспечения</t>
  </si>
  <si>
    <t>Основное мероприятие "Создание комфортных условий жизнедеятельности в сельской местности"</t>
  </si>
  <si>
    <t>03 1 01 00000</t>
  </si>
  <si>
    <t>Обеспечение комплексного развития сельских территорий (Реализация мероприятий по благоустройству сельских территорий) (Закупка товаров, работ и услуг для государственных (муниципальных) нужд)</t>
  </si>
  <si>
    <t>03 1 01 L5763</t>
  </si>
  <si>
    <t>Основное мероприятие "Создание безопасных условий проживания населения на территории Мугреево-Никольского сельского поселения"</t>
  </si>
  <si>
    <t>04 1 01 00000</t>
  </si>
  <si>
    <t>04 1 01 20010</t>
  </si>
  <si>
    <t>Обеспечение первичных мер пожарной безопасности</t>
  </si>
  <si>
    <t>Основное мероприятие "Сохранность и содержание автомобильных дорог общего пользования местного значения, улично-дорожной  сети"</t>
  </si>
  <si>
    <t>05 1 01 00000</t>
  </si>
  <si>
    <t>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(Закупка товаров, работ и услуг для обеспечения государственных (муниципальных) нужд)</t>
  </si>
  <si>
    <t>05 1 01 10140</t>
  </si>
  <si>
    <t>Исполнение передаваемых полномочий по обеспечению дорожной деятельности в Южском муниципальном районе  (Закупка товаров, работ и услуг для обеспечения государственных (муниципальных) нужд)</t>
  </si>
  <si>
    <t>05 1 01 10150</t>
  </si>
  <si>
    <t>Основное мероприятие "Развитие системы патриотического воспитания молодежи Мугреево-Никольского сельского поселения"</t>
  </si>
  <si>
    <t>07 1 01 00000</t>
  </si>
  <si>
    <t>07 1 01 20300</t>
  </si>
  <si>
    <t>Развитие системы патриотического воспитания молодежи Мугреево-Никольского сельского поселения</t>
  </si>
  <si>
    <t>Основное мероприятие "Поддержка малого и среднего предпринимательства"</t>
  </si>
  <si>
    <t>06 1 01 00000</t>
  </si>
  <si>
    <t>06 1 01 20220</t>
  </si>
  <si>
    <t>Поддержка малого и среднего предпринимательства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</si>
  <si>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</si>
  <si>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08 1 01 00000</t>
  </si>
  <si>
    <t>08 1 01 20010</t>
  </si>
  <si>
    <t>08 1 01 20020</t>
  </si>
  <si>
    <t>08 1 01 20030</t>
  </si>
  <si>
    <t>Мероприятия по уличному освещению</t>
  </si>
  <si>
    <t>Озеленение</t>
  </si>
  <si>
    <t>Прочие мероприятия в области благоустройства</t>
  </si>
  <si>
    <t>Основное мероприятие "Развитие культуры"</t>
  </si>
  <si>
    <t>09 1 01 00000</t>
  </si>
  <si>
    <t>09 1 01 00100</t>
  </si>
  <si>
    <t xml:space="preserve">Обеспечение деятельности подведомственных муниципальных учреждений культуры  Мугреево-Никольского сельского поселения </t>
  </si>
  <si>
    <t>09 1 01 S0340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</si>
  <si>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</si>
  <si>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</si>
  <si>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09 1 01 80340</t>
  </si>
  <si>
    <t>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</si>
  <si>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30 9 00 10010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</si>
  <si>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</si>
  <si>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30 9 00 10070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</si>
  <si>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</si>
  <si>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30 9 00 10080</t>
  </si>
  <si>
    <t>Исполнение передаваемых полномочий по организации ритуальных услуг и содержанию мест захоронения (Закупка товаров, работ и услуг для обеспечения государственных (муниципальных) нужд)</t>
  </si>
  <si>
    <t>30 9 00 10090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</si>
  <si>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</si>
  <si>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30 9 00 10100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</si>
  <si>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 (Закупка товаров, работ и услуг для обеспечения государственных (муниципальных) нужд)</t>
  </si>
  <si>
    <t>30 9 00 10110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</si>
  <si>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</si>
  <si>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30 9 00 10120</t>
  </si>
  <si>
    <t>Исполнение передаваемых полномочий по осуществлению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</si>
  <si>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30 9 00 10130</t>
  </si>
  <si>
    <t>Исполнение передаваемых полномочий по содержанию и ремонту нецентрализованных источников водоснабжения  (Закупка товаров, работ и услуг для обеспечения государственных (муниципальных) нужд)</t>
  </si>
  <si>
    <t>30 9 00 10160</t>
  </si>
  <si>
    <t>Исполнение передаваемых полномочий по организации в границах поселений ритуальных услуг и содержание мест захоронения (Закупка товаров, работ и услуг для обеспечения государственных (муниципальных) нужд)</t>
  </si>
  <si>
    <t>30 9 00 10170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</si>
  <si>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</si>
  <si>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30 9 00 10290</t>
  </si>
  <si>
    <t>Содержание имущества казны (Закупка товаров, работ и услуг для обеспечения государственных (муниципальных) нужд)</t>
  </si>
  <si>
    <t>30 9 00 20060</t>
  </si>
  <si>
    <t>Резервный фонд администрации Мугреево-Никольского сельского поселения (Иные бюджетные ассигнования)</t>
  </si>
  <si>
    <t>30 9 00 20180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</si>
  <si>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</si>
  <si>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30 9 00 51180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</si>
  <si>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</si>
  <si>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30 9 00 60010</t>
  </si>
  <si>
    <t>-</t>
  </si>
  <si>
    <t>Всего расходов: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</si>
</sst>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#,##0.000"/>
    <numFmt numFmtId="182" formatCode="#,##0.0000"/>
    <numFmt numFmtId="183" formatCode="0.0"/>
    <numFmt numFmtId="184" formatCode="0.000"/>
    <numFmt numFmtId="185" formatCode="#,##0.00000"/>
    <numFmt numFmtId="186" formatCode="#,##0.000000"/>
    <numFmt numFmtId="187" formatCode="[$-FC19]d\ mmmm\ yyyy\ &quot;г.&quot;"/>
  </numFmts>
  <fonts count="6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20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9" fillId="0" borderId="0">
      <alignment horizontal="right"/>
      <protection/>
    </xf>
    <xf numFmtId="0" fontId="39" fillId="20" borderId="1">
      <alignment/>
      <protection/>
    </xf>
    <xf numFmtId="0" fontId="39" fillId="0" borderId="2">
      <alignment horizontal="center" vertical="center" wrapText="1"/>
      <protection/>
    </xf>
    <xf numFmtId="0" fontId="39" fillId="20" borderId="3">
      <alignment/>
      <protection/>
    </xf>
    <xf numFmtId="49" fontId="39" fillId="0" borderId="2">
      <alignment horizontal="left" vertical="top" wrapText="1" indent="2"/>
      <protection/>
    </xf>
    <xf numFmtId="49" fontId="39" fillId="0" borderId="2">
      <alignment horizontal="center" vertical="top" shrinkToFit="1"/>
      <protection/>
    </xf>
    <xf numFmtId="4" fontId="39" fillId="0" borderId="2">
      <alignment horizontal="right" vertical="top" shrinkToFit="1"/>
      <protection/>
    </xf>
    <xf numFmtId="10" fontId="39" fillId="0" borderId="2">
      <alignment horizontal="right" vertical="top" shrinkToFit="1"/>
      <protection/>
    </xf>
    <xf numFmtId="0" fontId="39" fillId="20" borderId="3">
      <alignment shrinkToFit="1"/>
      <protection/>
    </xf>
    <xf numFmtId="0" fontId="41" fillId="0" borderId="2">
      <alignment horizontal="left"/>
      <protection/>
    </xf>
    <xf numFmtId="4" fontId="41" fillId="21" borderId="2">
      <alignment horizontal="right" vertical="top" shrinkToFit="1"/>
      <protection/>
    </xf>
    <xf numFmtId="10" fontId="41" fillId="21" borderId="2">
      <alignment horizontal="right" vertical="top" shrinkToFit="1"/>
      <protection/>
    </xf>
    <xf numFmtId="0" fontId="39" fillId="20" borderId="4">
      <alignment/>
      <protection/>
    </xf>
    <xf numFmtId="0" fontId="39" fillId="0" borderId="0">
      <alignment horizontal="left" wrapText="1"/>
      <protection/>
    </xf>
    <xf numFmtId="0" fontId="41" fillId="0" borderId="2">
      <alignment vertical="top" wrapText="1"/>
      <protection/>
    </xf>
    <xf numFmtId="4" fontId="41" fillId="22" borderId="2">
      <alignment horizontal="right" vertical="top" shrinkToFit="1"/>
      <protection/>
    </xf>
    <xf numFmtId="10" fontId="41" fillId="22" borderId="2">
      <alignment horizontal="right" vertical="top" shrinkToFit="1"/>
      <protection/>
    </xf>
    <xf numFmtId="0" fontId="39" fillId="20" borderId="3">
      <alignment horizontal="center"/>
      <protection/>
    </xf>
    <xf numFmtId="0" fontId="39" fillId="20" borderId="3">
      <alignment horizontal="left"/>
      <protection/>
    </xf>
    <xf numFmtId="0" fontId="39" fillId="20" borderId="4">
      <alignment horizontal="center"/>
      <protection/>
    </xf>
    <xf numFmtId="0" fontId="39" fillId="20" borderId="4">
      <alignment horizontal="left"/>
      <protection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2" fillId="29" borderId="5" applyNumberFormat="0" applyAlignment="0" applyProtection="0"/>
    <xf numFmtId="0" fontId="43" fillId="30" borderId="6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1" borderId="11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59" fillId="0" borderId="2" xfId="46" applyFont="1" applyFill="1">
      <alignment horizontal="center" vertical="center" wrapText="1"/>
      <protection/>
    </xf>
    <xf numFmtId="4" fontId="59" fillId="0" borderId="2" xfId="59" applyNumberFormat="1" applyFont="1" applyFill="1" applyAlignment="1" applyProtection="1">
      <alignment horizontal="right" vertical="center" shrinkToFit="1"/>
      <protection locked="0"/>
    </xf>
    <xf numFmtId="4" fontId="60" fillId="0" borderId="2" xfId="59" applyNumberFormat="1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59" fillId="0" borderId="2" xfId="46" applyFont="1" applyFill="1" applyAlignment="1">
      <alignment horizontal="center" vertical="top" wrapText="1"/>
      <protection/>
    </xf>
    <xf numFmtId="2" fontId="7" fillId="0" borderId="14" xfId="35" applyNumberFormat="1" applyFont="1" applyFill="1" applyBorder="1" applyAlignment="1">
      <alignment horizontal="justify" vertical="top"/>
      <protection/>
    </xf>
    <xf numFmtId="2" fontId="8" fillId="0" borderId="14" xfId="35" applyNumberFormat="1" applyFont="1" applyFill="1" applyBorder="1" applyAlignment="1">
      <alignment horizontal="justify" vertical="top"/>
      <protection/>
    </xf>
    <xf numFmtId="2" fontId="8" fillId="35" borderId="14" xfId="35" applyNumberFormat="1" applyFont="1" applyFill="1" applyBorder="1" applyAlignment="1">
      <alignment horizontal="justify" vertical="top"/>
      <protection/>
    </xf>
    <xf numFmtId="2" fontId="7" fillId="35" borderId="14" xfId="35" applyNumberFormat="1" applyFont="1" applyFill="1" applyBorder="1" applyAlignment="1">
      <alignment horizontal="justify" vertical="top"/>
      <protection/>
    </xf>
    <xf numFmtId="49" fontId="7" fillId="0" borderId="15" xfId="35" applyNumberFormat="1" applyFont="1" applyFill="1" applyBorder="1" applyAlignment="1">
      <alignment horizontal="center" vertical="center" wrapText="1"/>
      <protection/>
    </xf>
    <xf numFmtId="49" fontId="7" fillId="35" borderId="15" xfId="35" applyNumberFormat="1" applyFont="1" applyFill="1" applyBorder="1" applyAlignment="1">
      <alignment horizontal="center" vertical="center"/>
      <protection/>
    </xf>
    <xf numFmtId="49" fontId="7" fillId="35" borderId="15" xfId="35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top" wrapText="1"/>
      <protection locked="0"/>
    </xf>
    <xf numFmtId="2" fontId="32" fillId="0" borderId="14" xfId="35" applyNumberFormat="1" applyFont="1" applyFill="1" applyBorder="1" applyAlignment="1">
      <alignment horizontal="justify" vertical="top"/>
      <protection/>
    </xf>
    <xf numFmtId="4" fontId="60" fillId="0" borderId="16" xfId="59" applyNumberFormat="1" applyFont="1" applyFill="1" applyBorder="1" applyAlignment="1" applyProtection="1">
      <alignment horizontal="right" vertical="center" shrinkToFit="1"/>
      <protection locked="0"/>
    </xf>
    <xf numFmtId="4" fontId="59" fillId="0" borderId="16" xfId="59" applyNumberFormat="1" applyFont="1" applyFill="1" applyBorder="1" applyAlignment="1" applyProtection="1">
      <alignment horizontal="right" vertical="center" shrinkToFit="1"/>
      <protection locked="0"/>
    </xf>
    <xf numFmtId="0" fontId="33" fillId="0" borderId="14" xfId="35" applyFont="1" applyFill="1" applyBorder="1" applyAlignment="1">
      <alignment horizontal="justify" vertical="top"/>
      <protection/>
    </xf>
    <xf numFmtId="2" fontId="8" fillId="0" borderId="15" xfId="35" applyNumberFormat="1" applyFont="1" applyFill="1" applyBorder="1" applyAlignment="1">
      <alignment horizontal="justify" vertical="top"/>
      <protection/>
    </xf>
    <xf numFmtId="0" fontId="33" fillId="35" borderId="14" xfId="35" applyFont="1" applyFill="1" applyBorder="1" applyAlignment="1">
      <alignment horizontal="justify" vertical="top"/>
      <protection/>
    </xf>
    <xf numFmtId="2" fontId="33" fillId="0" borderId="14" xfId="35" applyNumberFormat="1" applyFont="1" applyFill="1" applyBorder="1" applyAlignment="1">
      <alignment horizontal="justify" vertical="top"/>
      <protection/>
    </xf>
    <xf numFmtId="2" fontId="32" fillId="35" borderId="14" xfId="35" applyNumberFormat="1" applyFont="1" applyFill="1" applyBorder="1" applyAlignment="1">
      <alignment horizontal="justify" vertical="top"/>
      <protection/>
    </xf>
    <xf numFmtId="2" fontId="33" fillId="35" borderId="14" xfId="35" applyNumberFormat="1" applyFont="1" applyFill="1" applyBorder="1" applyAlignment="1">
      <alignment horizontal="justify" vertical="top"/>
      <protection/>
    </xf>
    <xf numFmtId="49" fontId="32" fillId="0" borderId="15" xfId="35" applyNumberFormat="1" applyFont="1" applyFill="1" applyBorder="1" applyAlignment="1">
      <alignment horizontal="center" vertical="center"/>
      <protection/>
    </xf>
    <xf numFmtId="49" fontId="33" fillId="0" borderId="14" xfId="35" applyNumberFormat="1" applyFont="1" applyFill="1" applyBorder="1" applyAlignment="1">
      <alignment horizontal="center" vertical="center"/>
      <protection/>
    </xf>
    <xf numFmtId="49" fontId="8" fillId="35" borderId="17" xfId="35" applyNumberFormat="1" applyFont="1" applyFill="1" applyBorder="1" applyAlignment="1">
      <alignment horizontal="center" vertical="center" wrapText="1"/>
      <protection/>
    </xf>
    <xf numFmtId="49" fontId="33" fillId="35" borderId="14" xfId="35" applyNumberFormat="1" applyFont="1" applyFill="1" applyBorder="1" applyAlignment="1">
      <alignment horizontal="center" vertical="center"/>
      <protection/>
    </xf>
    <xf numFmtId="49" fontId="34" fillId="35" borderId="14" xfId="35" applyNumberFormat="1" applyFont="1" applyFill="1" applyBorder="1" applyAlignment="1">
      <alignment horizontal="center" vertical="center"/>
      <protection/>
    </xf>
    <xf numFmtId="49" fontId="8" fillId="35" borderId="14" xfId="35" applyNumberFormat="1" applyFont="1" applyFill="1" applyBorder="1" applyAlignment="1">
      <alignment horizontal="center" vertical="center" wrapText="1"/>
      <protection/>
    </xf>
    <xf numFmtId="49" fontId="32" fillId="35" borderId="14" xfId="35" applyNumberFormat="1" applyFont="1" applyFill="1" applyBorder="1" applyAlignment="1">
      <alignment horizontal="center" vertical="center" wrapText="1"/>
      <protection/>
    </xf>
    <xf numFmtId="49" fontId="33" fillId="35" borderId="14" xfId="35" applyNumberFormat="1" applyFont="1" applyFill="1" applyBorder="1" applyAlignment="1">
      <alignment horizontal="center" vertical="center" wrapText="1"/>
      <protection/>
    </xf>
    <xf numFmtId="49" fontId="8" fillId="0" borderId="14" xfId="35" applyNumberFormat="1" applyFont="1" applyFill="1" applyBorder="1" applyAlignment="1">
      <alignment horizontal="center" vertical="center"/>
      <protection/>
    </xf>
    <xf numFmtId="4" fontId="60" fillId="0" borderId="16" xfId="59" applyNumberFormat="1" applyFont="1" applyFill="1" applyBorder="1" applyAlignment="1" applyProtection="1">
      <alignment vertical="center" shrinkToFit="1"/>
      <protection locked="0"/>
    </xf>
    <xf numFmtId="4" fontId="59" fillId="0" borderId="16" xfId="59" applyNumberFormat="1" applyFont="1" applyFill="1" applyBorder="1" applyAlignment="1" applyProtection="1">
      <alignment vertical="center" shrinkToFit="1"/>
      <protection locked="0"/>
    </xf>
    <xf numFmtId="49" fontId="32" fillId="35" borderId="15" xfId="35" applyNumberFormat="1" applyFont="1" applyFill="1" applyBorder="1" applyAlignment="1">
      <alignment horizontal="center" vertical="center" wrapText="1"/>
      <protection/>
    </xf>
    <xf numFmtId="4" fontId="61" fillId="0" borderId="16" xfId="59" applyNumberFormat="1" applyFont="1" applyFill="1" applyBorder="1" applyAlignment="1" applyProtection="1">
      <alignment horizontal="right" vertical="center" shrinkToFit="1"/>
      <protection locked="0"/>
    </xf>
    <xf numFmtId="4" fontId="62" fillId="0" borderId="16" xfId="59" applyNumberFormat="1" applyFont="1" applyFill="1" applyBorder="1" applyAlignment="1" applyProtection="1">
      <alignment horizontal="right" vertical="center" shrinkToFit="1"/>
      <protection locked="0"/>
    </xf>
    <xf numFmtId="49" fontId="32" fillId="0" borderId="15" xfId="35" applyNumberFormat="1" applyFont="1" applyFill="1" applyBorder="1" applyAlignment="1">
      <alignment horizontal="center" vertical="center" wrapText="1"/>
      <protection/>
    </xf>
    <xf numFmtId="2" fontId="7" fillId="0" borderId="18" xfId="35" applyNumberFormat="1" applyFont="1" applyFill="1" applyBorder="1" applyAlignment="1">
      <alignment horizontal="justify" vertical="top"/>
      <protection/>
    </xf>
    <xf numFmtId="49" fontId="33" fillId="35" borderId="14" xfId="35" applyNumberFormat="1" applyFont="1" applyFill="1" applyBorder="1" applyAlignment="1">
      <alignment horizontal="justify" vertical="top"/>
      <protection/>
    </xf>
    <xf numFmtId="2" fontId="8" fillId="35" borderId="14" xfId="35" applyNumberFormat="1" applyFont="1" applyFill="1" applyBorder="1" applyAlignment="1">
      <alignment horizontal="justify" vertical="top" wrapText="1"/>
      <protection/>
    </xf>
    <xf numFmtId="2" fontId="8" fillId="0" borderId="19" xfId="0" applyNumberFormat="1" applyFont="1" applyBorder="1" applyAlignment="1">
      <alignment horizontal="justify" vertical="top" wrapText="1"/>
    </xf>
    <xf numFmtId="0" fontId="7" fillId="0" borderId="17" xfId="35" applyFont="1" applyFill="1" applyBorder="1" applyAlignment="1">
      <alignment horizontal="justify" vertical="top" wrapText="1"/>
      <protection/>
    </xf>
    <xf numFmtId="49" fontId="7" fillId="0" borderId="20" xfId="35" applyNumberFormat="1" applyFont="1" applyFill="1" applyBorder="1" applyAlignment="1">
      <alignment horizontal="center" vertical="center"/>
      <protection/>
    </xf>
    <xf numFmtId="2" fontId="8" fillId="0" borderId="17" xfId="35" applyNumberFormat="1" applyFont="1" applyFill="1" applyBorder="1" applyAlignment="1">
      <alignment horizontal="justify" vertical="top"/>
      <protection/>
    </xf>
    <xf numFmtId="2" fontId="8" fillId="0" borderId="19" xfId="35" applyNumberFormat="1" applyFont="1" applyFill="1" applyBorder="1" applyAlignment="1">
      <alignment horizontal="justify" vertical="top"/>
      <protection/>
    </xf>
    <xf numFmtId="0" fontId="63" fillId="0" borderId="19" xfId="0" applyFont="1" applyFill="1" applyBorder="1" applyAlignment="1">
      <alignment horizontal="justify" vertical="top" wrapText="1"/>
    </xf>
    <xf numFmtId="49" fontId="33" fillId="0" borderId="14" xfId="35" applyNumberFormat="1" applyFont="1" applyFill="1" applyBorder="1" applyAlignment="1">
      <alignment horizontal="center" vertical="center" wrapText="1"/>
      <protection/>
    </xf>
    <xf numFmtId="49" fontId="8" fillId="0" borderId="14" xfId="35" applyNumberFormat="1" applyFont="1" applyFill="1" applyBorder="1" applyAlignment="1">
      <alignment horizontal="center" vertical="center" wrapText="1"/>
      <protection/>
    </xf>
    <xf numFmtId="49" fontId="7" fillId="35" borderId="14" xfId="35" applyNumberFormat="1" applyFont="1" applyFill="1" applyBorder="1" applyAlignment="1">
      <alignment horizontal="center" vertical="center"/>
      <protection/>
    </xf>
    <xf numFmtId="49" fontId="8" fillId="0" borderId="17" xfId="35" applyNumberFormat="1" applyFont="1" applyFill="1" applyBorder="1" applyAlignment="1">
      <alignment horizontal="center" vertical="center" wrapText="1"/>
      <protection/>
    </xf>
    <xf numFmtId="4" fontId="60" fillId="0" borderId="2" xfId="59" applyNumberFormat="1" applyFont="1" applyFill="1" applyAlignment="1" applyProtection="1">
      <alignment vertical="center" shrinkToFit="1"/>
      <protection locked="0"/>
    </xf>
    <xf numFmtId="4" fontId="61" fillId="0" borderId="16" xfId="59" applyNumberFormat="1" applyFont="1" applyFill="1" applyBorder="1" applyAlignment="1" applyProtection="1">
      <alignment vertical="center" shrinkToFit="1"/>
      <protection locked="0"/>
    </xf>
    <xf numFmtId="4" fontId="61" fillId="0" borderId="2" xfId="59" applyNumberFormat="1" applyFont="1" applyFill="1" applyAlignment="1" applyProtection="1">
      <alignment vertical="center" shrinkToFit="1"/>
      <protection locked="0"/>
    </xf>
    <xf numFmtId="4" fontId="62" fillId="0" borderId="16" xfId="59" applyNumberFormat="1" applyFont="1" applyFill="1" applyBorder="1" applyAlignment="1" applyProtection="1">
      <alignment vertical="center" shrinkToFit="1"/>
      <protection locked="0"/>
    </xf>
    <xf numFmtId="4" fontId="62" fillId="0" borderId="2" xfId="59" applyNumberFormat="1" applyFont="1" applyFill="1" applyAlignment="1" applyProtection="1">
      <alignment vertical="center" shrinkToFit="1"/>
      <protection locked="0"/>
    </xf>
    <xf numFmtId="4" fontId="59" fillId="0" borderId="2" xfId="59" applyNumberFormat="1" applyFont="1" applyFill="1" applyAlignment="1" applyProtection="1">
      <alignment vertical="center" shrinkToFit="1"/>
      <protection locked="0"/>
    </xf>
    <xf numFmtId="4" fontId="60" fillId="0" borderId="21" xfId="59" applyNumberFormat="1" applyFont="1" applyFill="1" applyBorder="1" applyAlignment="1" applyProtection="1">
      <alignment vertical="center" shrinkToFit="1"/>
      <protection locked="0"/>
    </xf>
    <xf numFmtId="49" fontId="7" fillId="0" borderId="22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justify" vertical="top" wrapText="1"/>
    </xf>
    <xf numFmtId="2" fontId="8" fillId="0" borderId="19" xfId="0" applyNumberFormat="1" applyFont="1" applyFill="1" applyBorder="1" applyAlignment="1">
      <alignment horizontal="justify" vertical="top"/>
    </xf>
    <xf numFmtId="2" fontId="33" fillId="0" borderId="19" xfId="0" applyNumberFormat="1" applyFont="1" applyFill="1" applyBorder="1" applyAlignment="1">
      <alignment horizontal="justify" vertical="top"/>
    </xf>
    <xf numFmtId="49" fontId="33" fillId="0" borderId="19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2" fontId="32" fillId="0" borderId="19" xfId="0" applyNumberFormat="1" applyFont="1" applyFill="1" applyBorder="1" applyAlignment="1">
      <alignment horizontal="justify" vertical="top"/>
    </xf>
    <xf numFmtId="4" fontId="59" fillId="0" borderId="19" xfId="41" applyNumberFormat="1" applyFont="1" applyFill="1" applyBorder="1" applyAlignment="1" applyProtection="1">
      <alignment vertical="center"/>
      <protection locked="0"/>
    </xf>
    <xf numFmtId="4" fontId="4" fillId="0" borderId="19" xfId="0" applyNumberFormat="1" applyFont="1" applyFill="1" applyBorder="1" applyAlignment="1" applyProtection="1">
      <alignment vertical="center"/>
      <protection locked="0"/>
    </xf>
    <xf numFmtId="4" fontId="4" fillId="0" borderId="19" xfId="0" applyNumberFormat="1" applyFont="1" applyFill="1" applyBorder="1" applyAlignment="1" applyProtection="1">
      <alignment horizontal="right" vertical="center"/>
      <protection locked="0"/>
    </xf>
    <xf numFmtId="4" fontId="5" fillId="0" borderId="19" xfId="0" applyNumberFormat="1" applyFont="1" applyFill="1" applyBorder="1" applyAlignment="1" applyProtection="1">
      <alignment/>
      <protection locked="0"/>
    </xf>
    <xf numFmtId="49" fontId="32" fillId="35" borderId="15" xfId="35" applyNumberFormat="1" applyFont="1" applyFill="1" applyBorder="1" applyAlignment="1">
      <alignment horizontal="center" vertical="center"/>
      <protection/>
    </xf>
    <xf numFmtId="2" fontId="8" fillId="0" borderId="23" xfId="35" applyNumberFormat="1" applyFont="1" applyFill="1" applyBorder="1" applyAlignment="1">
      <alignment horizontal="justify" vertical="top"/>
      <protection/>
    </xf>
    <xf numFmtId="49" fontId="8" fillId="0" borderId="23" xfId="35" applyNumberFormat="1" applyFont="1" applyFill="1" applyBorder="1" applyAlignment="1">
      <alignment horizontal="center" vertical="center" wrapText="1"/>
      <protection/>
    </xf>
    <xf numFmtId="4" fontId="5" fillId="0" borderId="24" xfId="0" applyNumberFormat="1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cel Built-in 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showZeros="0" tabSelected="1" zoomScale="80" zoomScaleNormal="80" zoomScalePageLayoutView="0" workbookViewId="0" topLeftCell="A1">
      <pane ySplit="2" topLeftCell="A60" activePane="bottomLeft" state="frozen"/>
      <selection pane="topLeft" activeCell="A1" sqref="A1"/>
      <selection pane="bottomLeft" activeCell="C68" sqref="C68"/>
    </sheetView>
  </sheetViews>
  <sheetFormatPr defaultColWidth="9.140625" defaultRowHeight="15" outlineLevelRow="1"/>
  <cols>
    <col min="1" max="1" width="52.8515625" style="1" customWidth="1"/>
    <col min="2" max="2" width="17.57421875" style="1" customWidth="1"/>
    <col min="3" max="3" width="18.8515625" style="1" customWidth="1"/>
    <col min="4" max="4" width="18.7109375" style="1" customWidth="1"/>
    <col min="5" max="5" width="11.7109375" style="1" customWidth="1"/>
    <col min="6" max="16384" width="9.140625" style="1" customWidth="1"/>
  </cols>
  <sheetData>
    <row r="1" spans="1:5" ht="99" customHeight="1">
      <c r="A1" s="14" t="s">
        <v>32</v>
      </c>
      <c r="B1" s="14"/>
      <c r="C1" s="14"/>
      <c r="D1" s="14"/>
      <c r="E1" s="14"/>
    </row>
    <row r="2" spans="1:5" ht="87" customHeight="1">
      <c r="A2" s="2" t="s">
        <v>1</v>
      </c>
      <c r="B2" s="6" t="s">
        <v>2</v>
      </c>
      <c r="C2" s="6" t="s">
        <v>3</v>
      </c>
      <c r="D2" s="6" t="s">
        <v>33</v>
      </c>
      <c r="E2" s="6" t="s">
        <v>4</v>
      </c>
    </row>
    <row r="3" spans="1:5" s="5" customFormat="1" ht="82.5">
      <c r="A3" s="7" t="s">
        <v>27</v>
      </c>
      <c r="B3" s="59" t="s">
        <v>10</v>
      </c>
      <c r="C3" s="33">
        <f>C4+C11</f>
        <v>1600390</v>
      </c>
      <c r="D3" s="33">
        <f>D4+D11</f>
        <v>1537214.26</v>
      </c>
      <c r="E3" s="52">
        <f>D3/C3*100</f>
        <v>96.05247845837577</v>
      </c>
    </row>
    <row r="4" spans="1:5" ht="86.25" outlineLevel="1">
      <c r="A4" s="15" t="s">
        <v>13</v>
      </c>
      <c r="B4" s="24" t="s">
        <v>11</v>
      </c>
      <c r="C4" s="53">
        <f>C5+C9+C7</f>
        <v>1588390</v>
      </c>
      <c r="D4" s="53">
        <f>D5+D9+D7</f>
        <v>1525914.26</v>
      </c>
      <c r="E4" s="54">
        <f aca="true" t="shared" si="0" ref="E4:E63">D4/C4*100</f>
        <v>96.06672542637513</v>
      </c>
    </row>
    <row r="5" spans="1:5" ht="82.5" outlineLevel="1">
      <c r="A5" s="18" t="s">
        <v>42</v>
      </c>
      <c r="B5" s="25" t="s">
        <v>43</v>
      </c>
      <c r="C5" s="55">
        <f>C6</f>
        <v>885690</v>
      </c>
      <c r="D5" s="55">
        <f>D6</f>
        <v>823805.26</v>
      </c>
      <c r="E5" s="56">
        <f t="shared" si="0"/>
        <v>93.01282164188372</v>
      </c>
    </row>
    <row r="6" spans="1:5" ht="38.25" customHeight="1" outlineLevel="1">
      <c r="A6" s="8" t="s">
        <v>44</v>
      </c>
      <c r="B6" s="26" t="s">
        <v>45</v>
      </c>
      <c r="C6" s="34">
        <v>885690</v>
      </c>
      <c r="D6" s="34">
        <v>823805.26</v>
      </c>
      <c r="E6" s="57">
        <f t="shared" si="0"/>
        <v>93.01282164188372</v>
      </c>
    </row>
    <row r="7" spans="1:5" ht="38.25" customHeight="1" outlineLevel="1">
      <c r="A7" s="20" t="s">
        <v>46</v>
      </c>
      <c r="B7" s="27" t="s">
        <v>47</v>
      </c>
      <c r="C7" s="55">
        <f>C8</f>
        <v>662700</v>
      </c>
      <c r="D7" s="55">
        <f>D8</f>
        <v>662541</v>
      </c>
      <c r="E7" s="57">
        <f t="shared" si="0"/>
        <v>99.97600724309642</v>
      </c>
    </row>
    <row r="8" spans="1:5" ht="38.25" customHeight="1" outlineLevel="1">
      <c r="A8" s="19" t="s">
        <v>48</v>
      </c>
      <c r="B8" s="28" t="s">
        <v>49</v>
      </c>
      <c r="C8" s="34">
        <v>662700</v>
      </c>
      <c r="D8" s="34">
        <v>662541</v>
      </c>
      <c r="E8" s="57">
        <f t="shared" si="0"/>
        <v>99.97600724309642</v>
      </c>
    </row>
    <row r="9" spans="1:5" ht="66" outlineLevel="1">
      <c r="A9" s="21" t="s">
        <v>50</v>
      </c>
      <c r="B9" s="25" t="s">
        <v>51</v>
      </c>
      <c r="C9" s="55">
        <f>C10</f>
        <v>40000</v>
      </c>
      <c r="D9" s="55">
        <f>D10</f>
        <v>39568</v>
      </c>
      <c r="E9" s="57">
        <f t="shared" si="0"/>
        <v>98.92</v>
      </c>
    </row>
    <row r="10" spans="1:5" ht="99" outlineLevel="1">
      <c r="A10" s="8" t="s">
        <v>53</v>
      </c>
      <c r="B10" s="29" t="s">
        <v>52</v>
      </c>
      <c r="C10" s="34">
        <v>40000</v>
      </c>
      <c r="D10" s="34">
        <v>39568</v>
      </c>
      <c r="E10" s="57">
        <f t="shared" si="0"/>
        <v>98.92</v>
      </c>
    </row>
    <row r="11" spans="1:5" ht="69" outlineLevel="1">
      <c r="A11" s="22" t="s">
        <v>17</v>
      </c>
      <c r="B11" s="30" t="s">
        <v>24</v>
      </c>
      <c r="C11" s="53">
        <f>C12</f>
        <v>12000</v>
      </c>
      <c r="D11" s="53">
        <f>D12</f>
        <v>11300</v>
      </c>
      <c r="E11" s="57">
        <f t="shared" si="0"/>
        <v>94.16666666666667</v>
      </c>
    </row>
    <row r="12" spans="1:5" ht="66" outlineLevel="1">
      <c r="A12" s="23" t="s">
        <v>54</v>
      </c>
      <c r="B12" s="31" t="s">
        <v>55</v>
      </c>
      <c r="C12" s="34">
        <f>C13</f>
        <v>12000</v>
      </c>
      <c r="D12" s="34">
        <f>D13</f>
        <v>11300</v>
      </c>
      <c r="E12" s="57">
        <f t="shared" si="0"/>
        <v>94.16666666666667</v>
      </c>
    </row>
    <row r="13" spans="1:5" ht="33" outlineLevel="1">
      <c r="A13" s="8" t="s">
        <v>57</v>
      </c>
      <c r="B13" s="32" t="s">
        <v>56</v>
      </c>
      <c r="C13" s="34">
        <v>12000</v>
      </c>
      <c r="D13" s="34">
        <v>11300</v>
      </c>
      <c r="E13" s="57">
        <f t="shared" si="0"/>
        <v>94.16666666666667</v>
      </c>
    </row>
    <row r="14" spans="1:5" ht="66" outlineLevel="1">
      <c r="A14" s="10" t="s">
        <v>34</v>
      </c>
      <c r="B14" s="13" t="s">
        <v>36</v>
      </c>
      <c r="C14" s="33">
        <f>C15</f>
        <v>650000</v>
      </c>
      <c r="D14" s="33">
        <f>D15</f>
        <v>650000</v>
      </c>
      <c r="E14" s="57">
        <f t="shared" si="0"/>
        <v>100</v>
      </c>
    </row>
    <row r="15" spans="1:5" ht="37.5" customHeight="1" outlineLevel="1">
      <c r="A15" s="22" t="s">
        <v>35</v>
      </c>
      <c r="B15" s="35" t="s">
        <v>37</v>
      </c>
      <c r="C15" s="53">
        <f>C16</f>
        <v>650000</v>
      </c>
      <c r="D15" s="53">
        <f>D16</f>
        <v>650000</v>
      </c>
      <c r="E15" s="57">
        <f t="shared" si="0"/>
        <v>100</v>
      </c>
    </row>
    <row r="16" spans="1:5" ht="37.5" customHeight="1" outlineLevel="1">
      <c r="A16" s="21" t="s">
        <v>58</v>
      </c>
      <c r="B16" s="48" t="s">
        <v>59</v>
      </c>
      <c r="C16" s="55">
        <f>C17</f>
        <v>650000</v>
      </c>
      <c r="D16" s="55">
        <f>D17</f>
        <v>650000</v>
      </c>
      <c r="E16" s="57">
        <f t="shared" si="0"/>
        <v>100</v>
      </c>
    </row>
    <row r="17" spans="1:5" ht="37.5" customHeight="1" outlineLevel="1">
      <c r="A17" s="8" t="s">
        <v>60</v>
      </c>
      <c r="B17" s="49" t="s">
        <v>61</v>
      </c>
      <c r="C17" s="34">
        <v>650000</v>
      </c>
      <c r="D17" s="34">
        <v>650000</v>
      </c>
      <c r="E17" s="57">
        <f t="shared" si="0"/>
        <v>100</v>
      </c>
    </row>
    <row r="18" spans="1:5" ht="99" outlineLevel="1">
      <c r="A18" s="7" t="s">
        <v>28</v>
      </c>
      <c r="B18" s="11" t="s">
        <v>5</v>
      </c>
      <c r="C18" s="33">
        <f>C19</f>
        <v>40000</v>
      </c>
      <c r="D18" s="33">
        <f>D19</f>
        <v>40000</v>
      </c>
      <c r="E18" s="52">
        <f t="shared" si="0"/>
        <v>100</v>
      </c>
    </row>
    <row r="19" spans="1:5" ht="51.75" outlineLevel="1">
      <c r="A19" s="15" t="s">
        <v>18</v>
      </c>
      <c r="B19" s="38" t="s">
        <v>25</v>
      </c>
      <c r="C19" s="53">
        <f>C20</f>
        <v>40000</v>
      </c>
      <c r="D19" s="53">
        <f>D20</f>
        <v>40000</v>
      </c>
      <c r="E19" s="54">
        <f t="shared" si="0"/>
        <v>100</v>
      </c>
    </row>
    <row r="20" spans="1:5" ht="66" outlineLevel="1">
      <c r="A20" s="21" t="s">
        <v>62</v>
      </c>
      <c r="B20" s="48" t="s">
        <v>63</v>
      </c>
      <c r="C20" s="55">
        <f>C21</f>
        <v>40000</v>
      </c>
      <c r="D20" s="55">
        <f>D21</f>
        <v>40000</v>
      </c>
      <c r="E20" s="56">
        <f t="shared" si="0"/>
        <v>100</v>
      </c>
    </row>
    <row r="21" spans="1:5" ht="33" outlineLevel="1">
      <c r="A21" s="8" t="s">
        <v>65</v>
      </c>
      <c r="B21" s="49" t="s">
        <v>64</v>
      </c>
      <c r="C21" s="34">
        <v>40000</v>
      </c>
      <c r="D21" s="34">
        <v>40000</v>
      </c>
      <c r="E21" s="57">
        <f t="shared" si="0"/>
        <v>100</v>
      </c>
    </row>
    <row r="22" spans="1:5" ht="111" customHeight="1" outlineLevel="1">
      <c r="A22" s="60" t="s">
        <v>38</v>
      </c>
      <c r="B22" s="11" t="s">
        <v>40</v>
      </c>
      <c r="C22" s="33">
        <f>C23</f>
        <v>569020.81</v>
      </c>
      <c r="D22" s="33">
        <f>D23</f>
        <v>569003.9299999999</v>
      </c>
      <c r="E22" s="52">
        <f t="shared" si="0"/>
        <v>99.99703350040922</v>
      </c>
    </row>
    <row r="23" spans="1:5" ht="34.5" outlineLevel="1">
      <c r="A23" s="66" t="s">
        <v>39</v>
      </c>
      <c r="B23" s="38" t="s">
        <v>41</v>
      </c>
      <c r="C23" s="53">
        <f>C24</f>
        <v>569020.81</v>
      </c>
      <c r="D23" s="53">
        <f>D24</f>
        <v>569003.9299999999</v>
      </c>
      <c r="E23" s="54">
        <f t="shared" si="0"/>
        <v>99.99703350040922</v>
      </c>
    </row>
    <row r="24" spans="1:5" ht="66" outlineLevel="1">
      <c r="A24" s="62" t="s">
        <v>66</v>
      </c>
      <c r="B24" s="63" t="s">
        <v>67</v>
      </c>
      <c r="C24" s="55">
        <f>C25+C26</f>
        <v>569020.81</v>
      </c>
      <c r="D24" s="55">
        <f>D25+D26</f>
        <v>569003.9299999999</v>
      </c>
      <c r="E24" s="56">
        <f t="shared" si="0"/>
        <v>99.99703350040922</v>
      </c>
    </row>
    <row r="25" spans="1:5" ht="132" outlineLevel="1">
      <c r="A25" s="61" t="s">
        <v>68</v>
      </c>
      <c r="B25" s="64" t="s">
        <v>69</v>
      </c>
      <c r="C25" s="34">
        <v>456303.93</v>
      </c>
      <c r="D25" s="34">
        <v>456303.93</v>
      </c>
      <c r="E25" s="57">
        <f t="shared" si="0"/>
        <v>100</v>
      </c>
    </row>
    <row r="26" spans="1:5" ht="82.5" outlineLevel="1">
      <c r="A26" s="61" t="s">
        <v>70</v>
      </c>
      <c r="B26" s="64" t="s">
        <v>71</v>
      </c>
      <c r="C26" s="34">
        <v>112716.88</v>
      </c>
      <c r="D26" s="34">
        <v>112700</v>
      </c>
      <c r="E26" s="57">
        <f t="shared" si="0"/>
        <v>99.98502442580029</v>
      </c>
    </row>
    <row r="27" spans="1:5" s="5" customFormat="1" ht="99">
      <c r="A27" s="39" t="s">
        <v>14</v>
      </c>
      <c r="B27" s="11" t="s">
        <v>6</v>
      </c>
      <c r="C27" s="33">
        <f>C28</f>
        <v>1000</v>
      </c>
      <c r="D27" s="16" t="str">
        <f>D28</f>
        <v>-</v>
      </c>
      <c r="E27" s="16" t="str">
        <f>E28</f>
        <v>-</v>
      </c>
    </row>
    <row r="28" spans="1:5" ht="51.75" outlineLevel="1">
      <c r="A28" s="15" t="s">
        <v>19</v>
      </c>
      <c r="B28" s="38" t="s">
        <v>20</v>
      </c>
      <c r="C28" s="53">
        <f>C29</f>
        <v>1000</v>
      </c>
      <c r="D28" s="36" t="str">
        <f>D29</f>
        <v>-</v>
      </c>
      <c r="E28" s="36" t="str">
        <f>E29</f>
        <v>-</v>
      </c>
    </row>
    <row r="29" spans="1:5" ht="33" outlineLevel="1">
      <c r="A29" s="21" t="s">
        <v>76</v>
      </c>
      <c r="B29" s="48" t="s">
        <v>77</v>
      </c>
      <c r="C29" s="55">
        <f>C30</f>
        <v>1000</v>
      </c>
      <c r="D29" s="37" t="str">
        <f>D30</f>
        <v>-</v>
      </c>
      <c r="E29" s="37" t="str">
        <f>E30</f>
        <v>-</v>
      </c>
    </row>
    <row r="30" spans="1:5" ht="33" outlineLevel="1">
      <c r="A30" s="8" t="s">
        <v>79</v>
      </c>
      <c r="B30" s="49" t="s">
        <v>78</v>
      </c>
      <c r="C30" s="34">
        <v>1000</v>
      </c>
      <c r="D30" s="17" t="s">
        <v>126</v>
      </c>
      <c r="E30" s="17" t="s">
        <v>126</v>
      </c>
    </row>
    <row r="31" spans="1:5" s="5" customFormat="1" ht="66" outlineLevel="1">
      <c r="A31" s="7" t="s">
        <v>29</v>
      </c>
      <c r="B31" s="11" t="s">
        <v>15</v>
      </c>
      <c r="C31" s="33">
        <f>C32</f>
        <v>1000</v>
      </c>
      <c r="D31" s="16" t="str">
        <f>D32</f>
        <v>-</v>
      </c>
      <c r="E31" s="17" t="s">
        <v>126</v>
      </c>
    </row>
    <row r="32" spans="1:5" ht="51.75" outlineLevel="1">
      <c r="A32" s="15" t="s">
        <v>26</v>
      </c>
      <c r="B32" s="38" t="s">
        <v>21</v>
      </c>
      <c r="C32" s="53">
        <f>C33</f>
        <v>1000</v>
      </c>
      <c r="D32" s="36" t="str">
        <f>D33</f>
        <v>-</v>
      </c>
      <c r="E32" s="36" t="s">
        <v>126</v>
      </c>
    </row>
    <row r="33" spans="1:5" ht="49.5" outlineLevel="1">
      <c r="A33" s="21" t="s">
        <v>72</v>
      </c>
      <c r="B33" s="48" t="s">
        <v>73</v>
      </c>
      <c r="C33" s="55">
        <f>C34</f>
        <v>1000</v>
      </c>
      <c r="D33" s="37" t="str">
        <f>D34</f>
        <v>-</v>
      </c>
      <c r="E33" s="37" t="s">
        <v>126</v>
      </c>
    </row>
    <row r="34" spans="1:5" ht="49.5" outlineLevel="1">
      <c r="A34" s="8" t="s">
        <v>75</v>
      </c>
      <c r="B34" s="49" t="s">
        <v>74</v>
      </c>
      <c r="C34" s="34">
        <v>1000</v>
      </c>
      <c r="D34" s="17" t="s">
        <v>126</v>
      </c>
      <c r="E34" s="17" t="s">
        <v>126</v>
      </c>
    </row>
    <row r="35" spans="1:5" ht="66" outlineLevel="1">
      <c r="A35" s="10" t="s">
        <v>30</v>
      </c>
      <c r="B35" s="12" t="s">
        <v>7</v>
      </c>
      <c r="C35" s="33">
        <f>C36</f>
        <v>377500</v>
      </c>
      <c r="D35" s="33">
        <f>D36</f>
        <v>332255.6</v>
      </c>
      <c r="E35" s="52">
        <f t="shared" si="0"/>
        <v>88.01472847682119</v>
      </c>
    </row>
    <row r="36" spans="1:5" ht="51.75" outlineLevel="1">
      <c r="A36" s="22" t="s">
        <v>16</v>
      </c>
      <c r="B36" s="71" t="s">
        <v>8</v>
      </c>
      <c r="C36" s="53">
        <f>C37</f>
        <v>377500</v>
      </c>
      <c r="D36" s="53">
        <f>D37</f>
        <v>332255.6</v>
      </c>
      <c r="E36" s="54">
        <f t="shared" si="0"/>
        <v>88.01472847682119</v>
      </c>
    </row>
    <row r="37" spans="1:5" ht="66" outlineLevel="1">
      <c r="A37" s="40" t="s">
        <v>80</v>
      </c>
      <c r="B37" s="31" t="s">
        <v>81</v>
      </c>
      <c r="C37" s="55">
        <f>C38+C39+C40</f>
        <v>377500</v>
      </c>
      <c r="D37" s="55">
        <f>D38+D39+D40</f>
        <v>332255.6</v>
      </c>
      <c r="E37" s="56">
        <f t="shared" si="0"/>
        <v>88.01472847682119</v>
      </c>
    </row>
    <row r="38" spans="1:5" ht="18.75" outlineLevel="1">
      <c r="A38" s="9" t="s">
        <v>85</v>
      </c>
      <c r="B38" s="29" t="s">
        <v>82</v>
      </c>
      <c r="C38" s="34">
        <v>352500</v>
      </c>
      <c r="D38" s="34">
        <v>310178.68</v>
      </c>
      <c r="E38" s="57">
        <f t="shared" si="0"/>
        <v>87.99395177304964</v>
      </c>
    </row>
    <row r="39" spans="1:5" ht="18.75" outlineLevel="1">
      <c r="A39" s="9" t="s">
        <v>86</v>
      </c>
      <c r="B39" s="29" t="s">
        <v>83</v>
      </c>
      <c r="C39" s="34">
        <v>5000</v>
      </c>
      <c r="D39" s="34">
        <v>3590</v>
      </c>
      <c r="E39" s="57">
        <f t="shared" si="0"/>
        <v>71.8</v>
      </c>
    </row>
    <row r="40" spans="1:5" s="5" customFormat="1" ht="18.75" outlineLevel="1">
      <c r="A40" s="9" t="s">
        <v>87</v>
      </c>
      <c r="B40" s="29" t="s">
        <v>84</v>
      </c>
      <c r="C40" s="34">
        <v>20000</v>
      </c>
      <c r="D40" s="34">
        <v>18486.92</v>
      </c>
      <c r="E40" s="57">
        <f t="shared" si="0"/>
        <v>92.43459999999999</v>
      </c>
    </row>
    <row r="41" spans="1:5" s="5" customFormat="1" ht="66" outlineLevel="1">
      <c r="A41" s="10" t="s">
        <v>31</v>
      </c>
      <c r="B41" s="50" t="s">
        <v>9</v>
      </c>
      <c r="C41" s="33">
        <f>C42</f>
        <v>1740110</v>
      </c>
      <c r="D41" s="33">
        <f>D42</f>
        <v>1603838.71</v>
      </c>
      <c r="E41" s="52">
        <f t="shared" si="0"/>
        <v>92.16881174178644</v>
      </c>
    </row>
    <row r="42" spans="1:5" ht="34.5" outlineLevel="1">
      <c r="A42" s="22" t="s">
        <v>22</v>
      </c>
      <c r="B42" s="71" t="s">
        <v>23</v>
      </c>
      <c r="C42" s="53">
        <f>C43</f>
        <v>1740110</v>
      </c>
      <c r="D42" s="53">
        <f>D43</f>
        <v>1603838.71</v>
      </c>
      <c r="E42" s="54">
        <f t="shared" si="0"/>
        <v>92.16881174178644</v>
      </c>
    </row>
    <row r="43" spans="1:5" ht="18.75" outlineLevel="1">
      <c r="A43" s="20" t="s">
        <v>88</v>
      </c>
      <c r="B43" s="27" t="s">
        <v>89</v>
      </c>
      <c r="C43" s="55">
        <f>C44+C45+C46</f>
        <v>1740110</v>
      </c>
      <c r="D43" s="55">
        <f>D44+D45+D46</f>
        <v>1603838.71</v>
      </c>
      <c r="E43" s="56">
        <f t="shared" si="0"/>
        <v>92.16881174178644</v>
      </c>
    </row>
    <row r="44" spans="1:5" ht="49.5" outlineLevel="1">
      <c r="A44" s="41" t="s">
        <v>91</v>
      </c>
      <c r="B44" s="29" t="s">
        <v>90</v>
      </c>
      <c r="C44" s="34">
        <v>1519000</v>
      </c>
      <c r="D44" s="34">
        <v>1383152.71</v>
      </c>
      <c r="E44" s="57">
        <f t="shared" si="0"/>
        <v>91.05679460171166</v>
      </c>
    </row>
    <row r="45" spans="1:5" ht="82.5" outlineLevel="1">
      <c r="A45" s="42" t="s">
        <v>93</v>
      </c>
      <c r="B45" s="29" t="s">
        <v>92</v>
      </c>
      <c r="C45" s="34">
        <v>12500</v>
      </c>
      <c r="D45" s="34">
        <v>12076</v>
      </c>
      <c r="E45" s="57">
        <f t="shared" si="0"/>
        <v>96.608</v>
      </c>
    </row>
    <row r="46" spans="1:5" ht="165" outlineLevel="1">
      <c r="A46" s="42" t="s">
        <v>94</v>
      </c>
      <c r="B46" s="29" t="s">
        <v>95</v>
      </c>
      <c r="C46" s="34">
        <v>208610</v>
      </c>
      <c r="D46" s="34">
        <v>208610</v>
      </c>
      <c r="E46" s="57">
        <f t="shared" si="0"/>
        <v>100</v>
      </c>
    </row>
    <row r="47" spans="1:5" s="5" customFormat="1" ht="82.5" outlineLevel="1">
      <c r="A47" s="43" t="s">
        <v>12</v>
      </c>
      <c r="B47" s="44" t="s">
        <v>0</v>
      </c>
      <c r="C47" s="58">
        <f>SUM(C48:C62)</f>
        <v>691351.86</v>
      </c>
      <c r="D47" s="58">
        <f>SUM(D48:D62)</f>
        <v>630161.56</v>
      </c>
      <c r="E47" s="52">
        <f t="shared" si="0"/>
        <v>91.14918125771732</v>
      </c>
    </row>
    <row r="48" spans="1:5" ht="82.5">
      <c r="A48" s="45" t="s">
        <v>96</v>
      </c>
      <c r="B48" s="51" t="s">
        <v>97</v>
      </c>
      <c r="C48" s="67">
        <v>95543.66</v>
      </c>
      <c r="D48" s="67">
        <v>95543.66</v>
      </c>
      <c r="E48" s="57">
        <f t="shared" si="0"/>
        <v>100</v>
      </c>
    </row>
    <row r="49" spans="1:5" ht="132">
      <c r="A49" s="46" t="s">
        <v>98</v>
      </c>
      <c r="B49" s="65" t="s">
        <v>99</v>
      </c>
      <c r="C49" s="68">
        <v>124.96</v>
      </c>
      <c r="D49" s="68">
        <v>124.96</v>
      </c>
      <c r="E49" s="57">
        <f t="shared" si="0"/>
        <v>100</v>
      </c>
    </row>
    <row r="50" spans="1:5" ht="214.5">
      <c r="A50" s="47" t="s">
        <v>100</v>
      </c>
      <c r="B50" s="65" t="s">
        <v>101</v>
      </c>
      <c r="C50" s="68">
        <v>526.12</v>
      </c>
      <c r="D50" s="68">
        <v>526.12</v>
      </c>
      <c r="E50" s="57">
        <f t="shared" si="0"/>
        <v>100</v>
      </c>
    </row>
    <row r="51" spans="1:5" ht="82.5">
      <c r="A51" s="47" t="s">
        <v>102</v>
      </c>
      <c r="B51" s="65" t="s">
        <v>103</v>
      </c>
      <c r="C51" s="68">
        <v>124.96</v>
      </c>
      <c r="D51" s="68">
        <v>124.96</v>
      </c>
      <c r="E51" s="57">
        <f t="shared" si="0"/>
        <v>100</v>
      </c>
    </row>
    <row r="52" spans="1:5" ht="99">
      <c r="A52" s="47" t="s">
        <v>104</v>
      </c>
      <c r="B52" s="65" t="s">
        <v>105</v>
      </c>
      <c r="C52" s="68">
        <v>124.96</v>
      </c>
      <c r="D52" s="68">
        <v>124.96</v>
      </c>
      <c r="E52" s="57">
        <f t="shared" si="0"/>
        <v>100</v>
      </c>
    </row>
    <row r="53" spans="1:5" ht="132">
      <c r="A53" s="47" t="s">
        <v>106</v>
      </c>
      <c r="B53" s="65" t="s">
        <v>107</v>
      </c>
      <c r="C53" s="68">
        <v>124.96</v>
      </c>
      <c r="D53" s="68">
        <v>124.96</v>
      </c>
      <c r="E53" s="57">
        <f t="shared" si="0"/>
        <v>100</v>
      </c>
    </row>
    <row r="54" spans="1:5" ht="132">
      <c r="A54" s="47" t="s">
        <v>108</v>
      </c>
      <c r="B54" s="65" t="s">
        <v>109</v>
      </c>
      <c r="C54" s="68">
        <v>124.96</v>
      </c>
      <c r="D54" s="68">
        <v>124.96</v>
      </c>
      <c r="E54" s="57">
        <f t="shared" si="0"/>
        <v>100</v>
      </c>
    </row>
    <row r="55" spans="1:5" ht="82.5">
      <c r="A55" s="47" t="s">
        <v>110</v>
      </c>
      <c r="B55" s="65" t="s">
        <v>111</v>
      </c>
      <c r="C55" s="68">
        <v>124.96</v>
      </c>
      <c r="D55" s="68">
        <v>124.96</v>
      </c>
      <c r="E55" s="57">
        <f t="shared" si="0"/>
        <v>100</v>
      </c>
    </row>
    <row r="56" spans="1:5" ht="82.5">
      <c r="A56" s="47" t="s">
        <v>112</v>
      </c>
      <c r="B56" s="65" t="s">
        <v>113</v>
      </c>
      <c r="C56" s="68">
        <v>80000</v>
      </c>
      <c r="D56" s="68">
        <v>80000</v>
      </c>
      <c r="E56" s="57">
        <f t="shared" si="0"/>
        <v>100</v>
      </c>
    </row>
    <row r="57" spans="1:5" ht="82.5">
      <c r="A57" s="47" t="s">
        <v>114</v>
      </c>
      <c r="B57" s="65" t="s">
        <v>115</v>
      </c>
      <c r="C57" s="68">
        <v>152165.71</v>
      </c>
      <c r="D57" s="68">
        <v>152165.71</v>
      </c>
      <c r="E57" s="57">
        <f t="shared" si="0"/>
        <v>100</v>
      </c>
    </row>
    <row r="58" spans="1:5" ht="115.5">
      <c r="A58" s="8" t="s">
        <v>116</v>
      </c>
      <c r="B58" s="49" t="s">
        <v>117</v>
      </c>
      <c r="C58" s="68">
        <v>38469.89</v>
      </c>
      <c r="D58" s="68">
        <v>38464.57</v>
      </c>
      <c r="E58" s="57">
        <f t="shared" si="0"/>
        <v>99.98617100282846</v>
      </c>
    </row>
    <row r="59" spans="1:5" ht="49.5">
      <c r="A59" s="8" t="s">
        <v>118</v>
      </c>
      <c r="B59" s="49" t="s">
        <v>119</v>
      </c>
      <c r="C59" s="68">
        <v>65876.72</v>
      </c>
      <c r="D59" s="68">
        <v>54691.74</v>
      </c>
      <c r="E59" s="57">
        <f t="shared" si="0"/>
        <v>83.02134653941484</v>
      </c>
    </row>
    <row r="60" spans="1:5" ht="49.5">
      <c r="A60" s="8" t="s">
        <v>120</v>
      </c>
      <c r="B60" s="49" t="s">
        <v>121</v>
      </c>
      <c r="C60" s="68">
        <v>50000</v>
      </c>
      <c r="D60" s="69" t="s">
        <v>126</v>
      </c>
      <c r="E60" s="3" t="s">
        <v>126</v>
      </c>
    </row>
    <row r="61" spans="1:5" ht="115.5">
      <c r="A61" s="8" t="s">
        <v>122</v>
      </c>
      <c r="B61" s="49" t="s">
        <v>123</v>
      </c>
      <c r="C61" s="68">
        <v>93000</v>
      </c>
      <c r="D61" s="68">
        <v>93000</v>
      </c>
      <c r="E61" s="57">
        <f t="shared" si="0"/>
        <v>100</v>
      </c>
    </row>
    <row r="62" spans="1:5" ht="66">
      <c r="A62" s="72" t="s">
        <v>124</v>
      </c>
      <c r="B62" s="73" t="s">
        <v>125</v>
      </c>
      <c r="C62" s="68">
        <v>115020</v>
      </c>
      <c r="D62" s="68">
        <v>115020</v>
      </c>
      <c r="E62" s="57">
        <f t="shared" si="0"/>
        <v>100</v>
      </c>
    </row>
    <row r="63" spans="1:5" ht="18.75">
      <c r="A63" s="75" t="s">
        <v>127</v>
      </c>
      <c r="B63" s="76"/>
      <c r="C63" s="74">
        <f>C47+C41+C35+C31+C27+C22+C18+C14+C3</f>
        <v>5670372.67</v>
      </c>
      <c r="D63" s="70">
        <f>D47+D41+D35+D22+D18+D14+D3</f>
        <v>5362474.06</v>
      </c>
      <c r="E63" s="4">
        <f>D63/C63*100</f>
        <v>94.57004631055405</v>
      </c>
    </row>
  </sheetData>
  <sheetProtection/>
  <mergeCells count="1">
    <mergeCell ref="A1:E1"/>
  </mergeCells>
  <printOptions/>
  <pageMargins left="0.984251968503937" right="0.3937007874015748" top="0.7874015748031497" bottom="0.3937007874015748" header="0.3937007874015748" footer="0.3937007874015748"/>
  <pageSetup errors="blank" fitToHeight="20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1</cp:lastModifiedBy>
  <cp:lastPrinted>2022-04-28T06:59:37Z</cp:lastPrinted>
  <dcterms:created xsi:type="dcterms:W3CDTF">2017-01-23T06:15:26Z</dcterms:created>
  <dcterms:modified xsi:type="dcterms:W3CDTF">2022-04-28T07:00:00Z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c:\TempBudgetSmart2016pos\ReportManager\sqr_info_isp_budg_2016_2.xls</vt:lpwstr>
  </property>
</Properties>
</file>