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I37" i="2"/>
  <c r="I35"/>
  <c r="I34"/>
  <c r="I33"/>
  <c r="I30"/>
  <c r="I27"/>
  <c r="I26"/>
  <c r="I25"/>
  <c r="I24"/>
  <c r="I23"/>
  <c r="I22"/>
  <c r="I21"/>
  <c r="I20"/>
  <c r="I17"/>
  <c r="I15"/>
  <c r="I18"/>
  <c r="G47"/>
  <c r="G25"/>
  <c r="G24"/>
  <c r="G23"/>
  <c r="G21"/>
  <c r="H13" i="1"/>
  <c r="C15" i="5"/>
  <c r="E23" i="3"/>
  <c r="E22"/>
  <c r="D22"/>
  <c r="C22"/>
  <c r="H47" i="2"/>
  <c r="I39"/>
  <c r="I38"/>
  <c r="I31"/>
  <c r="C17" i="1"/>
  <c r="G11" i="2" l="1"/>
  <c r="H16" i="1"/>
  <c r="C14"/>
  <c r="H23"/>
  <c r="H22" l="1"/>
  <c r="D17"/>
  <c r="H17" s="1"/>
  <c r="H21"/>
  <c r="C20"/>
  <c r="C19" s="1"/>
  <c r="H24"/>
  <c r="H15"/>
  <c r="D14"/>
  <c r="H14" s="1"/>
  <c r="H18"/>
  <c r="D20" l="1"/>
  <c r="D19" s="1"/>
  <c r="H20" l="1"/>
  <c r="I46" i="2" l="1"/>
  <c r="I45"/>
  <c r="I44"/>
  <c r="I43"/>
  <c r="I42"/>
  <c r="I41"/>
  <c r="I36"/>
  <c r="I32"/>
  <c r="I29"/>
  <c r="I28"/>
  <c r="I19"/>
  <c r="I16"/>
  <c r="I14"/>
  <c r="I13"/>
  <c r="I12"/>
  <c r="H11"/>
  <c r="H19" i="1" l="1"/>
  <c r="D12"/>
  <c r="D11" s="1"/>
  <c r="C12"/>
  <c r="C11" s="1"/>
  <c r="I47" i="2"/>
  <c r="I11"/>
  <c r="C25" i="1" l="1"/>
  <c r="D25"/>
  <c r="H12"/>
  <c r="H25" l="1"/>
  <c r="H11"/>
  <c r="D32" i="3" l="1"/>
  <c r="C32"/>
  <c r="C13" i="5" l="1"/>
  <c r="E15" i="3"/>
  <c r="D25"/>
  <c r="C25"/>
  <c r="D12"/>
  <c r="C12"/>
  <c r="E26"/>
  <c r="D28" l="1"/>
  <c r="C28"/>
  <c r="E29" l="1"/>
  <c r="D20"/>
  <c r="C20"/>
  <c r="C18" i="5" l="1"/>
  <c r="B18"/>
  <c r="F14" i="4"/>
  <c r="F13"/>
  <c r="C30" i="3"/>
  <c r="E21"/>
  <c r="D18"/>
  <c r="E16"/>
  <c r="E33"/>
  <c r="E13"/>
  <c r="E27" l="1"/>
  <c r="E17"/>
  <c r="E31"/>
  <c r="D30"/>
  <c r="E30" s="1"/>
  <c r="E32"/>
  <c r="E20"/>
  <c r="E25"/>
  <c r="E24"/>
  <c r="E19"/>
  <c r="C18"/>
  <c r="E28"/>
  <c r="E14"/>
  <c r="E18" l="1"/>
  <c r="C11"/>
  <c r="D11"/>
  <c r="E12"/>
  <c r="E11" l="1"/>
</calcChain>
</file>

<file path=xl/sharedStrings.xml><?xml version="1.0" encoding="utf-8"?>
<sst xmlns="http://schemas.openxmlformats.org/spreadsheetml/2006/main" count="361" uniqueCount="232">
  <si>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</si>
  <si>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</si>
  <si>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</si>
  <si>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</si>
  <si>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</si>
  <si>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</si>
  <si>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</si>
  <si>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</si>
  <si>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</si>
  <si>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</si>
  <si>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</si>
  <si>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</si>
  <si>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</si>
  <si>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</si>
  <si>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</si>
  <si>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</si>
  <si>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t>000 1 06 06000 00 0000 110</t>
  </si>
  <si>
    <t>Земельный налог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</si>
  <si>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</si>
  <si>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</si>
  <si>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</si>
  <si>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 xml:space="preserve">Иные межбюджетные трансферты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</si>
  <si>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</si>
  <si>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</si>
  <si>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</si>
  <si>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</si>
  <si>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</si>
  <si>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</si>
  <si>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</si>
  <si>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</si>
  <si>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</si>
  <si>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</si>
  <si>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</si>
  <si>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</si>
  <si>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</si>
  <si>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</si>
  <si>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</si>
  <si>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</si>
  <si>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</si>
  <si>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</si>
  <si>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</si>
  <si>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</si>
  <si>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</si>
  <si>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</si>
  <si>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</si>
  <si>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</si>
  <si>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</si>
  <si>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</si>
  <si>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</si>
  <si>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</si>
  <si>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</si>
  <si>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</si>
  <si>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</si>
  <si>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</si>
  <si>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Всего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</si>
  <si>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</si>
  <si>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</si>
  <si>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</si>
  <si>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</si>
  <si>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</si>
  <si>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</si>
  <si>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</si>
  <si>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</si>
  <si>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</si>
  <si>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</si>
  <si>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</si>
  <si>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</si>
  <si>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</si>
  <si>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</si>
  <si>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</si>
  <si>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</si>
  <si>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</si>
  <si>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</si>
  <si>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</si>
  <si>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</si>
  <si>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</si>
  <si>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</si>
  <si>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</si>
  <si>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</si>
  <si>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</si>
  <si>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</si>
  <si>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</si>
  <si>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</si>
  <si>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</si>
  <si>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</si>
  <si>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</si>
  <si>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</si>
  <si>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</si>
  <si>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</si>
  <si>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</si>
  <si>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</si>
  <si>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</si>
  <si>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</si>
  <si>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</si>
  <si>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</si>
  <si>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</si>
  <si>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</si>
  <si>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</si>
  <si>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</si>
  <si>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</si>
  <si>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</si>
  <si>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</si>
  <si>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</si>
  <si>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</si>
  <si>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</si>
  <si>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</si>
  <si>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</si>
  <si>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</si>
  <si>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</si>
  <si>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</si>
  <si>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</si>
  <si>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</si>
  <si>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</si>
  <si>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</si>
  <si>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</si>
  <si>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</si>
  <si>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</si>
  <si>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</si>
  <si>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 и оздоровление детей</t>
  </si>
  <si>
    <t>000 0707 0000000000 000</t>
  </si>
  <si>
    <t>Мугреево-Никольского сельского поселения</t>
  </si>
  <si>
    <t>Администрация Мугреево-Никольского сельского поселения</t>
  </si>
  <si>
    <t>805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</si>
  <si>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</si>
  <si>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</si>
  <si>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04 1 01 20010</t>
  </si>
  <si>
    <t>08 1 01 20010</t>
  </si>
  <si>
    <t>09 1 01 00100</t>
  </si>
  <si>
    <t>30 9 00 20180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</si>
  <si>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</si>
  <si>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</si>
  <si>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06 1 01 20220</t>
  </si>
  <si>
    <t>30 9 00 10010</t>
  </si>
  <si>
    <t>Мероприятия по уличному освещению  (закупка товаров, работ и услуг для обеспечения государственных (муниципальных)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</si>
  <si>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</si>
  <si>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07 1 01 20300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</si>
  <si>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</si>
  <si>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</si>
  <si>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</si>
  <si>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</si>
  <si>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S0340</t>
  </si>
  <si>
    <t>09 1 01 80340</t>
  </si>
  <si>
    <t xml:space="preserve"> 000 0412 0000000000 000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</si>
  <si>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</si>
  <si>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</si>
  <si>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</si>
  <si>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>06</t>
  </si>
  <si>
    <t>500</t>
  </si>
  <si>
    <t>01 1 03 20260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</si>
  <si>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</si>
  <si>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01 2 01 20170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</si>
  <si>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</si>
  <si>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</si>
  <si>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08 1 01 20020</t>
  </si>
  <si>
    <t>000 0106 0000000000 000</t>
  </si>
  <si>
    <t xml:space="preserve"> 000 1 11 00000 00 0000 000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</si>
  <si>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</si>
  <si>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</si>
  <si>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</si>
  <si>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000 2 02 10000 00 0000 150</t>
  </si>
  <si>
    <t>000 2 02 20000 00 0000 150</t>
  </si>
  <si>
    <t>000 2 02 30000 00 0000 150</t>
  </si>
  <si>
    <t>000 2 02 40000 00 0000 150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</si>
  <si>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</si>
  <si>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01 1 02 00030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</si>
  <si>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</si>
  <si>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</si>
  <si>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30 9 00 10070</t>
  </si>
  <si>
    <t>30 9 00 10080</t>
  </si>
  <si>
    <t>30 9 00 10090</t>
  </si>
  <si>
    <t>30 9 00 10100</t>
  </si>
  <si>
    <t>30 9 00 10110</t>
  </si>
  <si>
    <t>30 9 00 10120</t>
  </si>
  <si>
    <t>30 9 00 10130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</si>
  <si>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</si>
  <si>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</si>
  <si>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Озеленение (закупка товаров, работ и услуг для обеспечения государственных (муниципальных) нужд)</t>
  </si>
  <si>
    <t>30 9 00 60010</t>
  </si>
  <si>
    <t>30 9 00 10290</t>
  </si>
  <si>
    <t xml:space="preserve">к постановлению администрации </t>
  </si>
  <si>
    <t xml:space="preserve">Мугреево-Никольского сельского поселения </t>
  </si>
  <si>
    <t>к постановлению администрации</t>
  </si>
  <si>
    <t xml:space="preserve">Приложение 6 </t>
  </si>
  <si>
    <t>Реквизиты НПА</t>
  </si>
  <si>
    <t>Мероприятия проводимые за счёт средств резервного фонда</t>
  </si>
  <si>
    <t>Получатель средств</t>
  </si>
  <si>
    <t>Сумма расходования резервного фонда (руб.)</t>
  </si>
  <si>
    <t>Остаток средств резервного фонда (руб.)</t>
  </si>
  <si>
    <t>КБК использования средств</t>
  </si>
  <si>
    <t>Утвержденный размер резервного фонда</t>
  </si>
  <si>
    <t>ВСЕГО</t>
  </si>
  <si>
    <t>Х</t>
  </si>
  <si>
    <t>805 0111 3090020180 800</t>
  </si>
  <si>
    <t>Обеспечение деятельности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</si>
  <si>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</si>
  <si>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09</t>
  </si>
  <si>
    <t>05 1 01 10140</t>
  </si>
  <si>
    <t>05 1 01 10150</t>
  </si>
  <si>
    <t>30 9 00 10160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</si>
  <si>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</si>
  <si>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08 1 01 20030</t>
  </si>
  <si>
    <t>30 9 00 10170</t>
  </si>
  <si>
    <t xml:space="preserve"> Дорожное хозяйство (дорожные фонды)</t>
  </si>
  <si>
    <t xml:space="preserve"> 000 0409 0000000000 000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</si>
  <si>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</si>
  <si>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</si>
  <si>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</si>
  <si>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</si>
  <si>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</si>
  <si>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</si>
  <si>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</si>
  <si>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</si>
  <si>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</si>
  <si>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</si>
  <si>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</si>
  <si>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</si>
  <si>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</si>
  <si>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</si>
  <si>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</si>
  <si>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28.04.2022г. №22</t>
  </si>
  <si>
    <t xml:space="preserve">Доходы бюджета Мугреево-Никольского сельского поселения по кодам классификации доходов бюджетов за 1 квартал 2022 года </t>
  </si>
  <si>
    <t xml:space="preserve"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1 квартал 2022 года  </t>
  </si>
  <si>
    <t xml:space="preserve">Расходы бюджета Мугреево-Никольского сельского поселения по разделам и подразделам классификации расходов бюджетов за 1 квартал 2022 года </t>
  </si>
  <si>
    <t xml:space="preserve"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1 квартал 2022 года </t>
  </si>
  <si>
    <t xml:space="preserve"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1 квартал 2022 года </t>
  </si>
  <si>
    <t xml:space="preserve">Сведения об использовании резервного фонда администрации Мугреево-Никольского сельского поселения за 1 квартал 2022 года </t>
  </si>
  <si>
    <t>Исполнено за 1 квартал 2022 года (руб.)</t>
  </si>
  <si>
    <t>Администрация Мугреево-Никольского сельского  поселения Южского муниципального района</t>
  </si>
  <si>
    <t>0000000000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</si>
  <si>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</si>
  <si>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</si>
  <si>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02 1 01 20180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</si>
</sst>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11" fillId="0" borderId="0">
      <alignment horizontal="left" wrapText="1"/>
    </xf>
    <xf numFmtId="49" fontId="11" fillId="0" borderId="0">
      <alignment horizontal="center"/>
    </xf>
    <xf numFmtId="0" fontId="13" fillId="0" borderId="0"/>
    <xf numFmtId="0" fontId="11" fillId="0" borderId="6">
      <alignment horizontal="left"/>
    </xf>
    <xf numFmtId="49" fontId="11" fillId="0" borderId="6"/>
    <xf numFmtId="0" fontId="15" fillId="0" borderId="6"/>
    <xf numFmtId="0" fontId="15" fillId="0" borderId="0"/>
    <xf numFmtId="49" fontId="11" fillId="0" borderId="7">
      <alignment horizontal="center" vertical="center" wrapText="1"/>
    </xf>
    <xf numFmtId="49" fontId="11" fillId="0" borderId="7">
      <alignment horizontal="center" vertical="center" wrapText="1"/>
    </xf>
    <xf numFmtId="0" fontId="15" fillId="0" borderId="10"/>
    <xf numFmtId="49" fontId="11" fillId="0" borderId="13">
      <alignment horizontal="center" vertical="center" wrapText="1"/>
    </xf>
    <xf numFmtId="0" fontId="11" fillId="0" borderId="14">
      <alignment horizontal="left" wrapText="1"/>
    </xf>
    <xf numFmtId="49" fontId="11" fillId="0" borderId="11">
      <alignment horizontal="center" wrapText="1"/>
    </xf>
    <xf numFmtId="4" fontId="11" fillId="0" borderId="11">
      <alignment horizontal="right"/>
    </xf>
    <xf numFmtId="0" fontId="15" fillId="0" borderId="15"/>
    <xf numFmtId="0" fontId="11" fillId="0" borderId="16">
      <alignment horizontal="left" wrapText="1" indent="2"/>
    </xf>
    <xf numFmtId="49" fontId="11" fillId="0" borderId="11">
      <alignment horizontal="center"/>
    </xf>
    <xf numFmtId="0" fontId="11" fillId="0" borderId="17"/>
    <xf numFmtId="0" fontId="11" fillId="0" borderId="0"/>
    <xf numFmtId="0" fontId="11" fillId="0" borderId="18"/>
    <xf numFmtId="0" fontId="11" fillId="4" borderId="18"/>
    <xf numFmtId="0" fontId="26" fillId="0" borderId="0"/>
    <xf numFmtId="0" fontId="11" fillId="0" borderId="25">
      <alignment horizontal="left" wrapText="1" indent="2"/>
    </xf>
    <xf numFmtId="49" fontId="25" fillId="0" borderId="7">
      <alignment horizontal="center"/>
    </xf>
  </cellStyleXfs>
  <cellXfs count="2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top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justify" vertical="top" wrapText="1"/>
    </xf>
    <xf numFmtId="0" fontId="3" fillId="0" borderId="0" xfId="0" applyFont="1"/>
    <xf numFmtId="49" fontId="5" fillId="0" borderId="2" xfId="0" applyNumberFormat="1" applyFont="1" applyFill="1" applyBorder="1" applyAlignment="1">
      <alignment horizontal="justify" vertical="top" wrapText="1"/>
    </xf>
    <xf numFmtId="2" fontId="5" fillId="0" borderId="2" xfId="0" applyNumberFormat="1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2" fillId="0" borderId="0" xfId="1" applyNumberFormat="1" applyFont="1" applyProtection="1">
      <alignment horizontal="left" wrapText="1"/>
    </xf>
    <xf numFmtId="49" fontId="12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1" fillId="0" borderId="6" xfId="4" applyNumberFormat="1" applyProtection="1">
      <alignment horizontal="left"/>
    </xf>
    <xf numFmtId="49" fontId="11" fillId="0" borderId="6" xfId="5" applyNumberFormat="1" applyProtection="1"/>
    <xf numFmtId="0" fontId="15" fillId="0" borderId="6" xfId="6" applyNumberFormat="1" applyProtection="1"/>
    <xf numFmtId="0" fontId="15" fillId="0" borderId="0" xfId="7" applyNumberFormat="1" applyProtection="1"/>
    <xf numFmtId="49" fontId="16" fillId="0" borderId="8" xfId="9" applyNumberFormat="1" applyFont="1" applyBorder="1" applyAlignment="1" applyProtection="1">
      <alignment horizontal="center" wrapText="1"/>
    </xf>
    <xf numFmtId="49" fontId="16" fillId="0" borderId="8" xfId="11" applyNumberFormat="1" applyFont="1" applyBorder="1" applyAlignment="1" applyProtection="1">
      <alignment horizontal="center" wrapText="1"/>
    </xf>
    <xf numFmtId="49" fontId="16" fillId="0" borderId="9" xfId="11" applyNumberFormat="1" applyFont="1" applyBorder="1" applyAlignment="1" applyProtection="1">
      <alignment horizontal="center" wrapText="1"/>
    </xf>
    <xf numFmtId="0" fontId="16" fillId="0" borderId="3" xfId="10" applyNumberFormat="1" applyFont="1" applyBorder="1" applyAlignment="1" applyProtection="1">
      <alignment horizontal="center"/>
    </xf>
    <xf numFmtId="0" fontId="17" fillId="0" borderId="2" xfId="12" applyNumberFormat="1" applyFont="1" applyBorder="1" applyAlignment="1" applyProtection="1">
      <alignment horizontal="left" vertical="top" wrapText="1"/>
    </xf>
    <xf numFmtId="49" fontId="17" fillId="0" borderId="2" xfId="13" applyNumberFormat="1" applyFont="1" applyBorder="1" applyProtection="1">
      <alignment horizontal="center" wrapText="1"/>
    </xf>
    <xf numFmtId="4" fontId="17" fillId="0" borderId="2" xfId="14" applyNumberFormat="1" applyFont="1" applyBorder="1" applyAlignment="1" applyProtection="1">
      <alignment horizontal="center" vertical="center"/>
    </xf>
    <xf numFmtId="2" fontId="17" fillId="0" borderId="2" xfId="15" applyNumberFormat="1" applyFont="1" applyBorder="1" applyAlignment="1" applyProtection="1">
      <alignment horizontal="center" vertical="center"/>
    </xf>
    <xf numFmtId="0" fontId="17" fillId="0" borderId="2" xfId="16" applyNumberFormat="1" applyFont="1" applyBorder="1" applyAlignment="1" applyProtection="1">
      <alignment horizontal="left" vertical="top" wrapText="1"/>
    </xf>
    <xf numFmtId="49" fontId="17" fillId="0" borderId="2" xfId="17" applyNumberFormat="1" applyFont="1" applyBorder="1" applyAlignment="1" applyProtection="1">
      <alignment horizontal="center" vertical="center"/>
    </xf>
    <xf numFmtId="0" fontId="16" fillId="0" borderId="2" xfId="16" applyNumberFormat="1" applyFont="1" applyBorder="1" applyAlignment="1" applyProtection="1">
      <alignment horizontal="left" vertical="top" wrapText="1"/>
    </xf>
    <xf numFmtId="49" fontId="16" fillId="0" borderId="2" xfId="17" applyNumberFormat="1" applyFont="1" applyBorder="1" applyAlignment="1" applyProtection="1">
      <alignment horizontal="center" vertical="center"/>
    </xf>
    <xf numFmtId="4" fontId="16" fillId="0" borderId="2" xfId="14" applyNumberFormat="1" applyFont="1" applyBorder="1" applyAlignment="1" applyProtection="1">
      <alignment horizontal="center" vertical="center"/>
    </xf>
    <xf numFmtId="2" fontId="16" fillId="0" borderId="2" xfId="15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/>
    <xf numFmtId="0" fontId="0" fillId="0" borderId="1" xfId="0" applyBorder="1"/>
    <xf numFmtId="0" fontId="0" fillId="0" borderId="0" xfId="0" applyBorder="1"/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1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18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49" fontId="7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top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Font="1" applyFill="1" applyBorder="1"/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2" fontId="6" fillId="0" borderId="24" xfId="22" applyNumberFormat="1" applyFont="1" applyFill="1" applyBorder="1" applyAlignment="1">
      <alignment horizontal="justify" vertical="top"/>
    </xf>
    <xf numFmtId="2" fontId="6" fillId="0" borderId="24" xfId="22" applyNumberFormat="1" applyFont="1" applyFill="1" applyBorder="1" applyAlignment="1">
      <alignment horizontal="justify" vertical="top" wrapText="1"/>
    </xf>
    <xf numFmtId="49" fontId="16" fillId="0" borderId="11" xfId="17" applyFont="1" applyProtection="1">
      <alignment horizontal="center"/>
    </xf>
    <xf numFmtId="0" fontId="16" fillId="0" borderId="16" xfId="16" applyNumberFormat="1" applyFont="1" applyAlignment="1" applyProtection="1">
      <alignment wrapText="1"/>
    </xf>
    <xf numFmtId="49" fontId="16" fillId="0" borderId="11" xfId="17" applyFont="1" applyAlignment="1" applyProtection="1">
      <alignment horizontal="left" wrapText="1"/>
    </xf>
    <xf numFmtId="0" fontId="5" fillId="0" borderId="2" xfId="0" applyFont="1" applyBorder="1"/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7" fillId="0" borderId="24" xfId="22" applyFont="1" applyBorder="1" applyAlignment="1">
      <alignment wrapText="1"/>
    </xf>
    <xf numFmtId="2" fontId="6" fillId="0" borderId="27" xfId="22" applyNumberFormat="1" applyFont="1" applyFill="1" applyBorder="1" applyAlignment="1">
      <alignment horizontal="justify" vertical="top"/>
    </xf>
    <xf numFmtId="2" fontId="6" fillId="0" borderId="2" xfId="22" applyNumberFormat="1" applyFont="1" applyFill="1" applyBorder="1" applyAlignment="1">
      <alignment horizontal="justify" vertical="top"/>
    </xf>
    <xf numFmtId="0" fontId="8" fillId="0" borderId="2" xfId="0" applyFont="1" applyFill="1" applyBorder="1" applyAlignment="1">
      <alignment horizontal="justify" vertical="top" wrapText="1"/>
    </xf>
    <xf numFmtId="2" fontId="6" fillId="3" borderId="24" xfId="22" applyNumberFormat="1" applyFont="1" applyFill="1" applyBorder="1" applyAlignment="1">
      <alignment horizontal="justify" vertical="top"/>
    </xf>
    <xf numFmtId="0" fontId="7" fillId="0" borderId="0" xfId="0" applyFont="1" applyAlignment="1">
      <alignment horizontal="right"/>
    </xf>
    <xf numFmtId="0" fontId="22" fillId="0" borderId="34" xfId="0" applyFont="1" applyBorder="1"/>
    <xf numFmtId="0" fontId="22" fillId="0" borderId="34" xfId="0" applyFont="1" applyBorder="1" applyAlignment="1">
      <alignment horizontal="center"/>
    </xf>
    <xf numFmtId="0" fontId="22" fillId="0" borderId="33" xfId="0" applyFont="1" applyBorder="1"/>
    <xf numFmtId="0" fontId="22" fillId="0" borderId="33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 wrapText="1"/>
    </xf>
    <xf numFmtId="49" fontId="22" fillId="0" borderId="34" xfId="0" applyNumberFormat="1" applyFont="1" applyBorder="1" applyAlignment="1">
      <alignment horizontal="right"/>
    </xf>
    <xf numFmtId="2" fontId="22" fillId="0" borderId="34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justify" vertical="top"/>
    </xf>
    <xf numFmtId="49" fontId="16" fillId="0" borderId="11" xfId="17" applyFont="1" applyAlignment="1" applyProtection="1">
      <alignment horizontal="center" vertical="center"/>
    </xf>
    <xf numFmtId="0" fontId="16" fillId="0" borderId="2" xfId="16" applyNumberFormat="1" applyFont="1" applyBorder="1" applyAlignment="1" applyProtection="1">
      <alignment horizontal="left" wrapText="1"/>
    </xf>
    <xf numFmtId="4" fontId="0" fillId="0" borderId="0" xfId="0" applyNumberFormat="1"/>
    <xf numFmtId="2" fontId="5" fillId="0" borderId="29" xfId="0" applyNumberFormat="1" applyFont="1" applyFill="1" applyBorder="1" applyAlignment="1">
      <alignment horizontal="left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22" fillId="0" borderId="0" xfId="2" applyNumberFormat="1" applyFont="1" applyAlignment="1" applyProtection="1">
      <alignment horizontal="right"/>
    </xf>
    <xf numFmtId="49" fontId="12" fillId="0" borderId="0" xfId="2" applyNumberFormat="1" applyFont="1" applyAlignment="1" applyProtection="1">
      <alignment horizontal="right"/>
    </xf>
    <xf numFmtId="0" fontId="14" fillId="0" borderId="0" xfId="3" applyNumberFormat="1" applyFont="1" applyAlignment="1" applyProtection="1">
      <alignment horizontal="center" vertical="center" wrapText="1"/>
    </xf>
    <xf numFmtId="49" fontId="16" fillId="0" borderId="7" xfId="8" applyNumberFormat="1" applyFont="1" applyBorder="1" applyProtection="1">
      <alignment horizontal="center" vertical="center" wrapText="1"/>
    </xf>
    <xf numFmtId="49" fontId="16" fillId="0" borderId="7" xfId="8" applyFont="1" applyBorder="1" applyProtection="1">
      <alignment horizontal="center" vertical="center" wrapText="1"/>
      <protection locked="0"/>
    </xf>
    <xf numFmtId="49" fontId="16" fillId="0" borderId="8" xfId="9" applyNumberFormat="1" applyFont="1" applyBorder="1" applyAlignment="1" applyProtection="1">
      <alignment horizontal="center" vertical="center" wrapText="1"/>
    </xf>
    <xf numFmtId="49" fontId="16" fillId="0" borderId="11" xfId="9" applyNumberFormat="1" applyFont="1" applyBorder="1" applyAlignment="1" applyProtection="1">
      <alignment horizontal="center" vertical="center" wrapText="1"/>
    </xf>
    <xf numFmtId="49" fontId="16" fillId="0" borderId="9" xfId="9" applyNumberFormat="1" applyFont="1" applyBorder="1" applyAlignment="1" applyProtection="1">
      <alignment horizontal="center" vertical="center" wrapText="1"/>
    </xf>
    <xf numFmtId="49" fontId="16" fillId="0" borderId="12" xfId="9" applyNumberFormat="1" applyFont="1" applyBorder="1" applyAlignment="1" applyProtection="1">
      <alignment horizontal="center" vertical="center" wrapText="1"/>
    </xf>
    <xf numFmtId="0" fontId="16" fillId="0" borderId="3" xfId="10" applyNumberFormat="1" applyFont="1" applyBorder="1" applyAlignment="1" applyProtection="1">
      <alignment horizontal="center" vertical="center" wrapText="1"/>
    </xf>
    <xf numFmtId="0" fontId="16" fillId="0" borderId="5" xfId="1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2" fontId="6" fillId="0" borderId="2" xfId="0" applyNumberFormat="1" applyFont="1" applyFill="1" applyBorder="1" applyAlignment="1">
      <alignment horizontal="center" vertical="center"/>
    </xf>
    <xf numFmtId="0" fontId="27" fillId="0" borderId="24" xfId="22" applyFont="1" applyBorder="1" applyAlignment="1">
      <alignment vertical="top" wrapText="1"/>
    </xf>
    <xf numFmtId="49" fontId="27" fillId="0" borderId="24" xfId="22" applyNumberFormat="1" applyFont="1" applyBorder="1" applyAlignment="1">
      <alignment horizontal="center" vertical="top" wrapText="1"/>
    </xf>
    <xf numFmtId="49" fontId="27" fillId="0" borderId="24" xfId="22" applyNumberFormat="1" applyFont="1" applyBorder="1" applyAlignment="1">
      <alignment horizontal="center" vertical="top"/>
    </xf>
    <xf numFmtId="4" fontId="27" fillId="0" borderId="36" xfId="22" applyNumberFormat="1" applyFont="1" applyBorder="1" applyAlignment="1">
      <alignment horizontal="center" vertical="top"/>
    </xf>
    <xf numFmtId="49" fontId="6" fillId="0" borderId="24" xfId="22" applyNumberFormat="1" applyFont="1" applyFill="1" applyBorder="1" applyAlignment="1">
      <alignment horizontal="center" vertical="top"/>
    </xf>
    <xf numFmtId="49" fontId="6" fillId="0" borderId="24" xfId="22" applyNumberFormat="1" applyFont="1" applyFill="1" applyBorder="1" applyAlignment="1">
      <alignment horizontal="center" vertical="top" wrapText="1"/>
    </xf>
    <xf numFmtId="4" fontId="6" fillId="0" borderId="36" xfId="22" applyNumberFormat="1" applyFont="1" applyFill="1" applyBorder="1" applyAlignment="1">
      <alignment horizontal="center" vertical="top" wrapText="1"/>
    </xf>
    <xf numFmtId="0" fontId="27" fillId="0" borderId="26" xfId="22" applyFont="1" applyBorder="1" applyAlignment="1">
      <alignment vertical="top" wrapText="1"/>
    </xf>
    <xf numFmtId="49" fontId="6" fillId="0" borderId="26" xfId="22" applyNumberFormat="1" applyFont="1" applyFill="1" applyBorder="1" applyAlignment="1">
      <alignment horizontal="center" vertical="top"/>
    </xf>
    <xf numFmtId="4" fontId="6" fillId="0" borderId="36" xfId="22" applyNumberFormat="1" applyFont="1" applyFill="1" applyBorder="1" applyAlignment="1">
      <alignment horizontal="center" vertical="top"/>
    </xf>
    <xf numFmtId="0" fontId="27" fillId="0" borderId="3" xfId="22" applyFont="1" applyBorder="1" applyAlignment="1">
      <alignment vertical="top" wrapText="1"/>
    </xf>
    <xf numFmtId="49" fontId="6" fillId="0" borderId="3" xfId="22" applyNumberFormat="1" applyFont="1" applyFill="1" applyBorder="1" applyAlignment="1">
      <alignment horizontal="center" vertical="top"/>
    </xf>
    <xf numFmtId="49" fontId="6" fillId="0" borderId="28" xfId="22" applyNumberFormat="1" applyFont="1" applyFill="1" applyBorder="1" applyAlignment="1">
      <alignment horizontal="center" vertical="top" wrapText="1"/>
    </xf>
    <xf numFmtId="4" fontId="6" fillId="0" borderId="27" xfId="22" applyNumberFormat="1" applyFont="1" applyFill="1" applyBorder="1" applyAlignment="1">
      <alignment horizontal="center" vertical="top"/>
    </xf>
    <xf numFmtId="0" fontId="27" fillId="0" borderId="2" xfId="22" applyFont="1" applyBorder="1" applyAlignment="1">
      <alignment vertical="top" wrapText="1"/>
    </xf>
    <xf numFmtId="49" fontId="6" fillId="0" borderId="2" xfId="22" applyNumberFormat="1" applyFont="1" applyFill="1" applyBorder="1" applyAlignment="1">
      <alignment horizontal="center" vertical="top"/>
    </xf>
    <xf numFmtId="49" fontId="6" fillId="0" borderId="2" xfId="22" applyNumberFormat="1" applyFont="1" applyFill="1" applyBorder="1" applyAlignment="1">
      <alignment horizontal="center" vertical="top" wrapText="1"/>
    </xf>
    <xf numFmtId="4" fontId="6" fillId="0" borderId="2" xfId="22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4" fontId="6" fillId="3" borderId="22" xfId="22" applyNumberFormat="1" applyFont="1" applyFill="1" applyBorder="1" applyAlignment="1">
      <alignment horizontal="center" vertical="top" wrapText="1"/>
    </xf>
    <xf numFmtId="4" fontId="29" fillId="3" borderId="36" xfId="22" applyNumberFormat="1" applyFont="1" applyFill="1" applyBorder="1" applyAlignment="1">
      <alignment horizontal="center" vertical="top" wrapText="1"/>
    </xf>
    <xf numFmtId="49" fontId="5" fillId="5" borderId="24" xfId="22" applyNumberFormat="1" applyFont="1" applyFill="1" applyBorder="1" applyAlignment="1">
      <alignment horizontal="center" vertical="top"/>
    </xf>
    <xf numFmtId="4" fontId="5" fillId="5" borderId="36" xfId="22" applyNumberFormat="1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center" vertical="center"/>
    </xf>
    <xf numFmtId="49" fontId="5" fillId="5" borderId="24" xfId="22" applyNumberFormat="1" applyFont="1" applyFill="1" applyBorder="1" applyAlignment="1">
      <alignment horizontal="justify" vertical="top"/>
    </xf>
    <xf numFmtId="49" fontId="5" fillId="5" borderId="24" xfId="22" applyNumberFormat="1" applyFont="1" applyFill="1" applyBorder="1" applyAlignment="1">
      <alignment horizontal="center"/>
    </xf>
    <xf numFmtId="0" fontId="5" fillId="5" borderId="24" xfId="22" applyFont="1" applyFill="1" applyBorder="1"/>
    <xf numFmtId="4" fontId="5" fillId="5" borderId="36" xfId="22" applyNumberFormat="1" applyFont="1" applyFill="1" applyBorder="1" applyAlignment="1">
      <alignment horizontal="center" vertical="center"/>
    </xf>
    <xf numFmtId="2" fontId="5" fillId="5" borderId="24" xfId="22" applyNumberFormat="1" applyFont="1" applyFill="1" applyBorder="1" applyAlignment="1">
      <alignment horizontal="left" wrapText="1"/>
    </xf>
    <xf numFmtId="4" fontId="5" fillId="5" borderId="2" xfId="0" applyNumberFormat="1" applyFont="1" applyFill="1" applyBorder="1" applyAlignment="1">
      <alignment horizontal="center" vertical="top"/>
    </xf>
    <xf numFmtId="4" fontId="9" fillId="5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center" vertical="top"/>
    </xf>
    <xf numFmtId="4" fontId="6" fillId="3" borderId="2" xfId="22" applyNumberFormat="1" applyFont="1" applyFill="1" applyBorder="1" applyAlignment="1">
      <alignment horizontal="center" vertical="top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3"/>
    <cellStyle name="xl34" xfId="16"/>
    <cellStyle name="xl43" xfId="24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/&#1080;&#1079;&#1084;&#1077;&#1085;&#1077;&#1085;&#1080;&#1103;%20&#1074;%20&#1073;&#1102;&#1076;&#1078;&#1077;&#1090;%202022/1.2.%20&#1055;&#1088;&#1080;&#1083;&#1086;&#1078;&#1077;&#1085;&#1080;&#1077;%20&#1088;&#1077;&#1096;&#1077;&#1085;&#1080;&#1102;%20&#8470;1%20&#1086;&#1090;%2004.03.2022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 "/>
      <sheetName val="Прил.№2 Доходы (табл.1)"/>
      <sheetName val="Прил.№3 ист.вн.фин. (2)"/>
      <sheetName val="Прил.№4 ист.вн.фин."/>
      <sheetName val="Прил.4"/>
      <sheetName val="Прил.6"/>
      <sheetName val="Прил.5"/>
      <sheetName val="Прил.8"/>
      <sheetName val="Прил.9"/>
      <sheetName val="Прил.6,"/>
      <sheetName val="Прил.1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2">
          <cell r="D62">
            <v>122.93</v>
          </cell>
        </row>
        <row r="64">
          <cell r="D64">
            <v>122.93</v>
          </cell>
        </row>
        <row r="65">
          <cell r="D65">
            <v>122.93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B22" sqref="B22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36" t="s">
        <v>115</v>
      </c>
      <c r="C1" s="136"/>
      <c r="D1" s="136"/>
      <c r="E1" s="136"/>
      <c r="F1" s="136"/>
      <c r="G1" s="136"/>
      <c r="H1" s="136"/>
    </row>
    <row r="2" spans="1:8">
      <c r="B2" s="136" t="s">
        <v>179</v>
      </c>
      <c r="C2" s="136"/>
      <c r="D2" s="136"/>
      <c r="E2" s="136"/>
      <c r="F2" s="136"/>
      <c r="G2" s="136"/>
      <c r="H2" s="136"/>
    </row>
    <row r="3" spans="1:8">
      <c r="B3" s="136" t="s">
        <v>120</v>
      </c>
      <c r="C3" s="136"/>
      <c r="D3" s="136"/>
      <c r="E3" s="136"/>
      <c r="F3" s="136"/>
      <c r="G3" s="136"/>
      <c r="H3" s="136"/>
    </row>
    <row r="4" spans="1:8">
      <c r="B4" s="136" t="s">
        <v>219</v>
      </c>
      <c r="C4" s="136"/>
      <c r="D4" s="136"/>
      <c r="E4" s="136"/>
      <c r="F4" s="136"/>
      <c r="G4" s="136"/>
      <c r="H4" s="136"/>
    </row>
    <row r="7" spans="1:8" ht="38.25" customHeight="1">
      <c r="A7" s="137" t="s">
        <v>220</v>
      </c>
      <c r="B7" s="137"/>
      <c r="C7" s="137"/>
      <c r="D7" s="137"/>
      <c r="E7" s="137"/>
      <c r="F7" s="137"/>
      <c r="G7" s="137"/>
      <c r="H7" s="137"/>
    </row>
    <row r="8" spans="1:8">
      <c r="A8" s="138"/>
      <c r="B8" s="138"/>
      <c r="C8" s="138"/>
    </row>
    <row r="9" spans="1:8" s="100" customFormat="1" ht="63">
      <c r="A9" s="9" t="s">
        <v>0</v>
      </c>
      <c r="B9" s="9" t="s">
        <v>1</v>
      </c>
      <c r="C9" s="9" t="s">
        <v>2</v>
      </c>
      <c r="D9" s="99" t="s">
        <v>226</v>
      </c>
      <c r="E9" s="8"/>
      <c r="F9" s="8"/>
      <c r="G9" s="8"/>
      <c r="H9" s="99" t="s">
        <v>3</v>
      </c>
    </row>
    <row r="10" spans="1:8" s="100" customFormat="1" ht="15.75">
      <c r="A10" s="99">
        <v>1</v>
      </c>
      <c r="B10" s="99">
        <v>2</v>
      </c>
      <c r="C10" s="101">
        <v>3</v>
      </c>
      <c r="D10" s="16">
        <v>4</v>
      </c>
      <c r="E10" s="16"/>
      <c r="F10" s="16"/>
      <c r="G10" s="16"/>
      <c r="H10" s="16">
        <v>5</v>
      </c>
    </row>
    <row r="11" spans="1:8" ht="31.5">
      <c r="A11" s="18" t="s">
        <v>4</v>
      </c>
      <c r="B11" s="5" t="s">
        <v>13</v>
      </c>
      <c r="C11" s="19">
        <f>C12+C14+C17</f>
        <v>325000</v>
      </c>
      <c r="D11" s="19">
        <f>D12+D14+D17</f>
        <v>15980.87</v>
      </c>
      <c r="E11" s="6">
        <v>39401.33</v>
      </c>
      <c r="F11" s="6">
        <v>42044.09</v>
      </c>
      <c r="G11" s="6">
        <v>44531</v>
      </c>
      <c r="H11" s="7">
        <f>D11/C11*100</f>
        <v>4.9171907692307695</v>
      </c>
    </row>
    <row r="12" spans="1:8">
      <c r="A12" s="18" t="s">
        <v>5</v>
      </c>
      <c r="B12" s="5" t="s">
        <v>14</v>
      </c>
      <c r="C12" s="19">
        <f t="shared" ref="C12:D12" si="0">C13</f>
        <v>40000</v>
      </c>
      <c r="D12" s="19">
        <f t="shared" si="0"/>
        <v>8825.86</v>
      </c>
      <c r="E12" s="8"/>
      <c r="F12" s="8"/>
      <c r="G12" s="8"/>
      <c r="H12" s="7">
        <f t="shared" ref="H12:H24" si="1">D12/C12*100</f>
        <v>22.064650000000004</v>
      </c>
    </row>
    <row r="13" spans="1:8" ht="31.5">
      <c r="A13" s="20" t="s">
        <v>6</v>
      </c>
      <c r="B13" s="10" t="s">
        <v>15</v>
      </c>
      <c r="C13" s="21">
        <v>40000</v>
      </c>
      <c r="D13" s="21">
        <v>8825.86</v>
      </c>
      <c r="E13" s="8"/>
      <c r="F13" s="8"/>
      <c r="G13" s="8"/>
      <c r="H13" s="7">
        <f t="shared" si="1"/>
        <v>22.064650000000004</v>
      </c>
    </row>
    <row r="14" spans="1:8">
      <c r="A14" s="18" t="s">
        <v>7</v>
      </c>
      <c r="B14" s="14" t="s">
        <v>10</v>
      </c>
      <c r="C14" s="25">
        <f>C15+C16</f>
        <v>185000</v>
      </c>
      <c r="D14" s="25">
        <f>D15+D16</f>
        <v>7155.01</v>
      </c>
      <c r="E14" s="8"/>
      <c r="F14" s="8"/>
      <c r="G14" s="8"/>
      <c r="H14" s="7">
        <f t="shared" si="1"/>
        <v>3.8675729729729733</v>
      </c>
    </row>
    <row r="15" spans="1:8" ht="31.5">
      <c r="A15" s="20" t="s">
        <v>8</v>
      </c>
      <c r="B15" s="10" t="s">
        <v>9</v>
      </c>
      <c r="C15" s="24">
        <v>25000</v>
      </c>
      <c r="D15" s="24">
        <v>2844.21</v>
      </c>
      <c r="E15" s="8"/>
      <c r="F15" s="8"/>
      <c r="G15" s="8"/>
      <c r="H15" s="11">
        <f t="shared" si="1"/>
        <v>11.376840000000001</v>
      </c>
    </row>
    <row r="16" spans="1:8">
      <c r="A16" s="20" t="s">
        <v>16</v>
      </c>
      <c r="B16" s="10" t="s">
        <v>17</v>
      </c>
      <c r="C16" s="24">
        <v>160000</v>
      </c>
      <c r="D16" s="24">
        <v>4310.8</v>
      </c>
      <c r="E16" s="8"/>
      <c r="F16" s="8"/>
      <c r="G16" s="8"/>
      <c r="H16" s="11">
        <f t="shared" si="1"/>
        <v>2.6942500000000003</v>
      </c>
    </row>
    <row r="17" spans="1:8" ht="110.25">
      <c r="A17" s="112" t="s">
        <v>155</v>
      </c>
      <c r="B17" s="113" t="s">
        <v>156</v>
      </c>
      <c r="C17" s="25">
        <f t="shared" ref="C17:D17" si="2">C18</f>
        <v>100000</v>
      </c>
      <c r="D17" s="25">
        <f t="shared" si="2"/>
        <v>0</v>
      </c>
      <c r="E17" s="111"/>
      <c r="F17" s="111"/>
      <c r="G17" s="111"/>
      <c r="H17" s="7">
        <f t="shared" si="1"/>
        <v>0</v>
      </c>
    </row>
    <row r="18" spans="1:8" ht="189">
      <c r="A18" s="20" t="s">
        <v>157</v>
      </c>
      <c r="B18" s="114" t="s">
        <v>158</v>
      </c>
      <c r="C18" s="24">
        <v>100000</v>
      </c>
      <c r="D18" s="24">
        <v>0</v>
      </c>
      <c r="E18" s="8"/>
      <c r="F18" s="8"/>
      <c r="G18" s="8"/>
      <c r="H18" s="11">
        <f t="shared" si="1"/>
        <v>0</v>
      </c>
    </row>
    <row r="19" spans="1:8" s="103" customFormat="1" ht="31.5">
      <c r="A19" s="26" t="s">
        <v>11</v>
      </c>
      <c r="B19" s="15" t="s">
        <v>18</v>
      </c>
      <c r="C19" s="22">
        <f>C20</f>
        <v>4843155.3</v>
      </c>
      <c r="D19" s="22">
        <f>D20</f>
        <v>1495181.67</v>
      </c>
      <c r="E19" s="8"/>
      <c r="F19" s="8"/>
      <c r="G19" s="8"/>
      <c r="H19" s="7">
        <f t="shared" si="1"/>
        <v>30.872057107068194</v>
      </c>
    </row>
    <row r="20" spans="1:8" ht="63">
      <c r="A20" s="26" t="s">
        <v>12</v>
      </c>
      <c r="B20" s="15" t="s">
        <v>19</v>
      </c>
      <c r="C20" s="22">
        <f>C21+C23+C24+C22</f>
        <v>4843155.3</v>
      </c>
      <c r="D20" s="22">
        <f>D21+D22+D23+D24</f>
        <v>1495181.67</v>
      </c>
      <c r="E20" s="8"/>
      <c r="F20" s="8"/>
      <c r="G20" s="8"/>
      <c r="H20" s="7">
        <f t="shared" si="1"/>
        <v>30.872057107068194</v>
      </c>
    </row>
    <row r="21" spans="1:8" ht="47.25">
      <c r="A21" s="20" t="s">
        <v>159</v>
      </c>
      <c r="B21" s="10" t="s">
        <v>116</v>
      </c>
      <c r="C21" s="23">
        <v>3589153.04</v>
      </c>
      <c r="D21" s="23">
        <v>897298.04</v>
      </c>
      <c r="E21" s="8"/>
      <c r="F21" s="8"/>
      <c r="G21" s="8"/>
      <c r="H21" s="11">
        <f t="shared" si="1"/>
        <v>25.000272487684171</v>
      </c>
    </row>
    <row r="22" spans="1:8" ht="63">
      <c r="A22" s="173" t="s">
        <v>160</v>
      </c>
      <c r="B22" s="12" t="s">
        <v>20</v>
      </c>
      <c r="C22" s="105">
        <v>261499</v>
      </c>
      <c r="D22" s="105">
        <v>65374</v>
      </c>
      <c r="E22" s="8"/>
      <c r="F22" s="8"/>
      <c r="G22" s="8"/>
      <c r="H22" s="11">
        <f t="shared" si="1"/>
        <v>24.999713192019854</v>
      </c>
    </row>
    <row r="23" spans="1:8" ht="47.25">
      <c r="A23" s="174" t="s">
        <v>161</v>
      </c>
      <c r="B23" s="175" t="s">
        <v>117</v>
      </c>
      <c r="C23" s="23">
        <v>95500</v>
      </c>
      <c r="D23" s="23">
        <v>22991</v>
      </c>
      <c r="E23" s="102"/>
      <c r="F23" s="102"/>
      <c r="G23" s="102"/>
      <c r="H23" s="176">
        <f t="shared" si="1"/>
        <v>24.074345549738219</v>
      </c>
    </row>
    <row r="24" spans="1:8" ht="36" customHeight="1">
      <c r="A24" s="20" t="s">
        <v>162</v>
      </c>
      <c r="B24" s="10" t="s">
        <v>21</v>
      </c>
      <c r="C24" s="23">
        <v>897003.26</v>
      </c>
      <c r="D24" s="23">
        <v>509518.63</v>
      </c>
      <c r="E24" s="8"/>
      <c r="F24" s="8"/>
      <c r="G24" s="8"/>
      <c r="H24" s="11">
        <f t="shared" si="1"/>
        <v>56.802316415215707</v>
      </c>
    </row>
    <row r="25" spans="1:8">
      <c r="A25" s="134" t="s">
        <v>22</v>
      </c>
      <c r="B25" s="135"/>
      <c r="C25" s="27">
        <f>C11+C19</f>
        <v>5168155.3</v>
      </c>
      <c r="D25" s="27">
        <f>D11+D19</f>
        <v>1511162.54</v>
      </c>
      <c r="E25" s="8"/>
      <c r="F25" s="8"/>
      <c r="G25" s="8"/>
      <c r="H25" s="7">
        <f>D25/C25*100</f>
        <v>29.239882555386831</v>
      </c>
    </row>
  </sheetData>
  <mergeCells count="7">
    <mergeCell ref="A25:B25"/>
    <mergeCell ref="B4:H4"/>
    <mergeCell ref="A7:H7"/>
    <mergeCell ref="A8:C8"/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opLeftCell="A16" workbookViewId="0">
      <selection activeCell="J20" sqref="J20"/>
    </sheetView>
  </sheetViews>
  <sheetFormatPr defaultRowHeight="18.75"/>
  <cols>
    <col min="1" max="1" width="50.7109375" style="2" customWidth="1"/>
    <col min="2" max="3" width="5.7109375" style="28" customWidth="1"/>
    <col min="4" max="4" width="6" style="28" customWidth="1"/>
    <col min="5" max="5" width="14.5703125" style="28" customWidth="1"/>
    <col min="6" max="6" width="5.85546875" style="28" customWidth="1"/>
    <col min="7" max="7" width="16.42578125" style="28" customWidth="1"/>
    <col min="8" max="8" width="16.42578125" style="2" customWidth="1"/>
    <col min="9" max="9" width="14.85546875" style="2" customWidth="1"/>
    <col min="10" max="10" width="40" style="2" customWidth="1"/>
    <col min="11" max="11" width="13" style="2" bestFit="1" customWidth="1"/>
    <col min="12" max="12" width="11.7109375" style="2" bestFit="1" customWidth="1"/>
    <col min="13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36" t="s">
        <v>114</v>
      </c>
      <c r="F1" s="136"/>
      <c r="G1" s="136"/>
      <c r="H1" s="136"/>
      <c r="I1" s="136"/>
    </row>
    <row r="2" spans="1:10">
      <c r="E2" s="136" t="s">
        <v>179</v>
      </c>
      <c r="F2" s="136"/>
      <c r="G2" s="136"/>
      <c r="H2" s="136"/>
      <c r="I2" s="136"/>
    </row>
    <row r="3" spans="1:10">
      <c r="E3" s="136" t="s">
        <v>120</v>
      </c>
      <c r="F3" s="136"/>
      <c r="G3" s="136"/>
      <c r="H3" s="136"/>
      <c r="I3" s="136"/>
    </row>
    <row r="4" spans="1:10">
      <c r="E4" s="142" t="s">
        <v>219</v>
      </c>
      <c r="F4" s="142"/>
      <c r="G4" s="142"/>
      <c r="H4" s="142"/>
      <c r="I4" s="142"/>
    </row>
    <row r="5" spans="1:10" ht="1.5" customHeight="1"/>
    <row r="6" spans="1:10" s="29" customFormat="1" ht="45.75" customHeight="1">
      <c r="A6" s="143" t="s">
        <v>221</v>
      </c>
      <c r="B6" s="143"/>
      <c r="C6" s="143"/>
      <c r="D6" s="143"/>
      <c r="E6" s="143"/>
      <c r="F6" s="143"/>
      <c r="G6" s="143"/>
      <c r="H6" s="143"/>
      <c r="I6" s="143"/>
    </row>
    <row r="7" spans="1:10" ht="9" customHeight="1">
      <c r="A7" s="144"/>
      <c r="B7" s="144"/>
      <c r="C7" s="144"/>
      <c r="D7" s="144"/>
      <c r="E7" s="144"/>
      <c r="F7" s="144"/>
      <c r="G7" s="144"/>
    </row>
    <row r="8" spans="1:10">
      <c r="A8" s="139" t="s">
        <v>23</v>
      </c>
      <c r="B8" s="145" t="s">
        <v>24</v>
      </c>
      <c r="C8" s="139" t="s">
        <v>25</v>
      </c>
      <c r="D8" s="139" t="s">
        <v>26</v>
      </c>
      <c r="E8" s="139" t="s">
        <v>27</v>
      </c>
      <c r="F8" s="139" t="s">
        <v>28</v>
      </c>
      <c r="G8" s="139" t="s">
        <v>2</v>
      </c>
      <c r="H8" s="140" t="s">
        <v>226</v>
      </c>
      <c r="I8" s="140" t="s">
        <v>3</v>
      </c>
    </row>
    <row r="9" spans="1:10" ht="75.75" customHeight="1">
      <c r="A9" s="139"/>
      <c r="B9" s="145"/>
      <c r="C9" s="139"/>
      <c r="D9" s="139"/>
      <c r="E9" s="139"/>
      <c r="F9" s="139"/>
      <c r="G9" s="139"/>
      <c r="H9" s="141"/>
      <c r="I9" s="141"/>
    </row>
    <row r="10" spans="1:10" s="91" customFormat="1" ht="11.25">
      <c r="A10" s="88" t="s">
        <v>29</v>
      </c>
      <c r="B10" s="89" t="s">
        <v>30</v>
      </c>
      <c r="C10" s="89" t="s">
        <v>31</v>
      </c>
      <c r="D10" s="89" t="s">
        <v>32</v>
      </c>
      <c r="E10" s="89" t="s">
        <v>33</v>
      </c>
      <c r="F10" s="89" t="s">
        <v>34</v>
      </c>
      <c r="G10" s="89" t="s">
        <v>35</v>
      </c>
      <c r="H10" s="90">
        <v>8</v>
      </c>
      <c r="I10" s="90">
        <v>9</v>
      </c>
    </row>
    <row r="11" spans="1:10" s="29" customFormat="1" ht="47.25">
      <c r="A11" s="206" t="s">
        <v>227</v>
      </c>
      <c r="B11" s="199" t="s">
        <v>122</v>
      </c>
      <c r="C11" s="199" t="s">
        <v>36</v>
      </c>
      <c r="D11" s="199" t="s">
        <v>36</v>
      </c>
      <c r="E11" s="199" t="s">
        <v>228</v>
      </c>
      <c r="F11" s="199" t="s">
        <v>37</v>
      </c>
      <c r="G11" s="200">
        <f>G47</f>
        <v>5339155.2999999989</v>
      </c>
      <c r="H11" s="207">
        <f>SUM(H12:H46)</f>
        <v>1275805.1599999999</v>
      </c>
      <c r="I11" s="208">
        <f>H11/G11*100</f>
        <v>23.89526223370952</v>
      </c>
      <c r="J11" s="31"/>
    </row>
    <row r="12" spans="1:10" s="29" customFormat="1" ht="110.25">
      <c r="A12" s="115" t="s">
        <v>163</v>
      </c>
      <c r="B12" s="177">
        <v>805</v>
      </c>
      <c r="C12" s="178" t="s">
        <v>38</v>
      </c>
      <c r="D12" s="178" t="s">
        <v>39</v>
      </c>
      <c r="E12" s="178" t="s">
        <v>164</v>
      </c>
      <c r="F12" s="179" t="s">
        <v>40</v>
      </c>
      <c r="G12" s="180">
        <v>600000</v>
      </c>
      <c r="H12" s="209">
        <v>150956</v>
      </c>
      <c r="I12" s="210">
        <f t="shared" ref="I12:I47" si="0">H12/G12*100</f>
        <v>25.159333333333333</v>
      </c>
    </row>
    <row r="13" spans="1:10" ht="110.25">
      <c r="A13" s="106" t="s">
        <v>123</v>
      </c>
      <c r="B13" s="177">
        <v>805</v>
      </c>
      <c r="C13" s="181" t="s">
        <v>38</v>
      </c>
      <c r="D13" s="181" t="s">
        <v>41</v>
      </c>
      <c r="E13" s="182" t="s">
        <v>124</v>
      </c>
      <c r="F13" s="182" t="s">
        <v>40</v>
      </c>
      <c r="G13" s="183">
        <v>784000</v>
      </c>
      <c r="H13" s="209">
        <v>190003</v>
      </c>
      <c r="I13" s="210">
        <f t="shared" si="0"/>
        <v>24.235076530612247</v>
      </c>
    </row>
    <row r="14" spans="1:10" ht="63">
      <c r="A14" s="106" t="s">
        <v>165</v>
      </c>
      <c r="B14" s="177">
        <v>805</v>
      </c>
      <c r="C14" s="181" t="s">
        <v>38</v>
      </c>
      <c r="D14" s="181" t="s">
        <v>41</v>
      </c>
      <c r="E14" s="182" t="s">
        <v>124</v>
      </c>
      <c r="F14" s="182" t="s">
        <v>42</v>
      </c>
      <c r="G14" s="183">
        <v>245000</v>
      </c>
      <c r="H14" s="209">
        <v>1657.91</v>
      </c>
      <c r="I14" s="210">
        <f t="shared" si="0"/>
        <v>0.67669795918367348</v>
      </c>
    </row>
    <row r="15" spans="1:10" ht="47.25">
      <c r="A15" s="106" t="s">
        <v>193</v>
      </c>
      <c r="B15" s="177">
        <v>805</v>
      </c>
      <c r="C15" s="181" t="s">
        <v>38</v>
      </c>
      <c r="D15" s="181" t="s">
        <v>41</v>
      </c>
      <c r="E15" s="182" t="s">
        <v>124</v>
      </c>
      <c r="F15" s="182" t="s">
        <v>43</v>
      </c>
      <c r="G15" s="183">
        <v>2000</v>
      </c>
      <c r="H15" s="209">
        <v>0</v>
      </c>
      <c r="I15" s="210">
        <f t="shared" si="0"/>
        <v>0</v>
      </c>
    </row>
    <row r="16" spans="1:10" ht="110.25">
      <c r="A16" s="106" t="s">
        <v>229</v>
      </c>
      <c r="B16" s="177">
        <v>805</v>
      </c>
      <c r="C16" s="181" t="s">
        <v>38</v>
      </c>
      <c r="D16" s="181" t="s">
        <v>146</v>
      </c>
      <c r="E16" s="182" t="s">
        <v>178</v>
      </c>
      <c r="F16" s="182" t="s">
        <v>147</v>
      </c>
      <c r="G16" s="183">
        <v>44246.65</v>
      </c>
      <c r="H16" s="209">
        <v>11064</v>
      </c>
      <c r="I16" s="210">
        <f t="shared" si="0"/>
        <v>25.005282885822993</v>
      </c>
    </row>
    <row r="17" spans="1:12" ht="47.25">
      <c r="A17" s="106" t="s">
        <v>166</v>
      </c>
      <c r="B17" s="177">
        <v>805</v>
      </c>
      <c r="C17" s="181" t="s">
        <v>38</v>
      </c>
      <c r="D17" s="181" t="s">
        <v>51</v>
      </c>
      <c r="E17" s="182" t="s">
        <v>128</v>
      </c>
      <c r="F17" s="182" t="s">
        <v>43</v>
      </c>
      <c r="G17" s="183">
        <v>50000</v>
      </c>
      <c r="H17" s="209">
        <v>0</v>
      </c>
      <c r="I17" s="210">
        <f t="shared" ref="I17" si="1">H17/G17*100</f>
        <v>0</v>
      </c>
    </row>
    <row r="18" spans="1:12" ht="126">
      <c r="A18" s="106" t="s">
        <v>194</v>
      </c>
      <c r="B18" s="184">
        <v>805</v>
      </c>
      <c r="C18" s="185" t="s">
        <v>38</v>
      </c>
      <c r="D18" s="185" t="s">
        <v>45</v>
      </c>
      <c r="E18" s="182" t="s">
        <v>148</v>
      </c>
      <c r="F18" s="181" t="s">
        <v>42</v>
      </c>
      <c r="G18" s="186">
        <v>50000</v>
      </c>
      <c r="H18" s="209">
        <v>13000</v>
      </c>
      <c r="I18" s="210">
        <f t="shared" si="0"/>
        <v>26</v>
      </c>
    </row>
    <row r="19" spans="1:12" ht="63">
      <c r="A19" s="116" t="s">
        <v>149</v>
      </c>
      <c r="B19" s="187">
        <v>805</v>
      </c>
      <c r="C19" s="188" t="s">
        <v>38</v>
      </c>
      <c r="D19" s="188" t="s">
        <v>45</v>
      </c>
      <c r="E19" s="189" t="s">
        <v>150</v>
      </c>
      <c r="F19" s="185" t="s">
        <v>42</v>
      </c>
      <c r="G19" s="190">
        <v>30000</v>
      </c>
      <c r="H19" s="209">
        <v>20400</v>
      </c>
      <c r="I19" s="210">
        <f t="shared" si="0"/>
        <v>68</v>
      </c>
      <c r="K19" s="17"/>
    </row>
    <row r="20" spans="1:12" ht="94.5">
      <c r="A20" s="117" t="s">
        <v>230</v>
      </c>
      <c r="B20" s="191">
        <v>805</v>
      </c>
      <c r="C20" s="192" t="s">
        <v>38</v>
      </c>
      <c r="D20" s="192" t="s">
        <v>45</v>
      </c>
      <c r="E20" s="193" t="s">
        <v>231</v>
      </c>
      <c r="F20" s="192" t="s">
        <v>42</v>
      </c>
      <c r="G20" s="194">
        <v>5000</v>
      </c>
      <c r="H20" s="209">
        <v>0</v>
      </c>
      <c r="I20" s="210">
        <f t="shared" ref="I20:I27" si="2">H20/G20*100</f>
        <v>0</v>
      </c>
    </row>
    <row r="21" spans="1:12" ht="126">
      <c r="A21" s="117" t="s">
        <v>206</v>
      </c>
      <c r="B21" s="195" t="s">
        <v>122</v>
      </c>
      <c r="C21" s="195" t="s">
        <v>38</v>
      </c>
      <c r="D21" s="195" t="s">
        <v>45</v>
      </c>
      <c r="E21" s="196" t="s">
        <v>167</v>
      </c>
      <c r="F21" s="196">
        <v>200</v>
      </c>
      <c r="G21" s="197">
        <f>[1]Прил.4!D62</f>
        <v>122.93</v>
      </c>
      <c r="H21" s="209">
        <v>0</v>
      </c>
      <c r="I21" s="210">
        <f t="shared" si="2"/>
        <v>0</v>
      </c>
    </row>
    <row r="22" spans="1:12" ht="204.75">
      <c r="A22" s="118" t="s">
        <v>207</v>
      </c>
      <c r="B22" s="195" t="s">
        <v>122</v>
      </c>
      <c r="C22" s="195" t="s">
        <v>38</v>
      </c>
      <c r="D22" s="195" t="s">
        <v>45</v>
      </c>
      <c r="E22" s="196" t="s">
        <v>168</v>
      </c>
      <c r="F22" s="196">
        <v>200</v>
      </c>
      <c r="G22" s="197">
        <v>517.54</v>
      </c>
      <c r="H22" s="209">
        <v>0</v>
      </c>
      <c r="I22" s="210">
        <f t="shared" si="2"/>
        <v>0</v>
      </c>
      <c r="K22" s="17"/>
      <c r="L22" s="17"/>
    </row>
    <row r="23" spans="1:12" ht="78.75">
      <c r="A23" s="118" t="s">
        <v>208</v>
      </c>
      <c r="B23" s="195" t="s">
        <v>122</v>
      </c>
      <c r="C23" s="195" t="s">
        <v>38</v>
      </c>
      <c r="D23" s="195" t="s">
        <v>45</v>
      </c>
      <c r="E23" s="196" t="s">
        <v>169</v>
      </c>
      <c r="F23" s="196">
        <v>200</v>
      </c>
      <c r="G23" s="197">
        <f>[1]Прил.4!D64</f>
        <v>122.93</v>
      </c>
      <c r="H23" s="209">
        <v>0</v>
      </c>
      <c r="I23" s="210">
        <f t="shared" si="2"/>
        <v>0</v>
      </c>
      <c r="J23" s="17"/>
      <c r="K23" s="17"/>
    </row>
    <row r="24" spans="1:12" ht="94.5">
      <c r="A24" s="118" t="s">
        <v>209</v>
      </c>
      <c r="B24" s="195" t="s">
        <v>122</v>
      </c>
      <c r="C24" s="195" t="s">
        <v>38</v>
      </c>
      <c r="D24" s="195" t="s">
        <v>45</v>
      </c>
      <c r="E24" s="196" t="s">
        <v>170</v>
      </c>
      <c r="F24" s="196">
        <v>200</v>
      </c>
      <c r="G24" s="197">
        <f>[1]Прил.4!D65</f>
        <v>122.93</v>
      </c>
      <c r="H24" s="209">
        <v>0</v>
      </c>
      <c r="I24" s="210">
        <f t="shared" si="2"/>
        <v>0</v>
      </c>
    </row>
    <row r="25" spans="1:12" ht="126">
      <c r="A25" s="118" t="s">
        <v>210</v>
      </c>
      <c r="B25" s="195" t="s">
        <v>122</v>
      </c>
      <c r="C25" s="195" t="s">
        <v>38</v>
      </c>
      <c r="D25" s="195" t="s">
        <v>45</v>
      </c>
      <c r="E25" s="196" t="s">
        <v>171</v>
      </c>
      <c r="F25" s="196">
        <v>200</v>
      </c>
      <c r="G25" s="197">
        <f>[1]Прил.4!D65</f>
        <v>122.93</v>
      </c>
      <c r="H25" s="209">
        <v>0</v>
      </c>
      <c r="I25" s="210">
        <f t="shared" si="2"/>
        <v>0</v>
      </c>
      <c r="J25" s="17"/>
    </row>
    <row r="26" spans="1:12" ht="110.25">
      <c r="A26" s="118" t="s">
        <v>211</v>
      </c>
      <c r="B26" s="195" t="s">
        <v>122</v>
      </c>
      <c r="C26" s="195" t="s">
        <v>38</v>
      </c>
      <c r="D26" s="195" t="s">
        <v>45</v>
      </c>
      <c r="E26" s="196" t="s">
        <v>172</v>
      </c>
      <c r="F26" s="196">
        <v>200</v>
      </c>
      <c r="G26" s="197">
        <v>122.93</v>
      </c>
      <c r="H26" s="209">
        <v>0</v>
      </c>
      <c r="I26" s="210">
        <f t="shared" si="2"/>
        <v>0</v>
      </c>
      <c r="J26" s="17"/>
    </row>
    <row r="27" spans="1:12" ht="78.75">
      <c r="A27" s="118" t="s">
        <v>212</v>
      </c>
      <c r="B27" s="195" t="s">
        <v>122</v>
      </c>
      <c r="C27" s="195" t="s">
        <v>38</v>
      </c>
      <c r="D27" s="195" t="s">
        <v>45</v>
      </c>
      <c r="E27" s="196" t="s">
        <v>173</v>
      </c>
      <c r="F27" s="196">
        <v>200</v>
      </c>
      <c r="G27" s="197">
        <v>122.93</v>
      </c>
      <c r="H27" s="209">
        <v>0</v>
      </c>
      <c r="I27" s="210">
        <f t="shared" si="2"/>
        <v>0</v>
      </c>
    </row>
    <row r="28" spans="1:12" ht="47.25">
      <c r="A28" s="106" t="s">
        <v>151</v>
      </c>
      <c r="B28" s="177">
        <v>805</v>
      </c>
      <c r="C28" s="181" t="s">
        <v>38</v>
      </c>
      <c r="D28" s="181" t="s">
        <v>45</v>
      </c>
      <c r="E28" s="182" t="s">
        <v>152</v>
      </c>
      <c r="F28" s="181" t="s">
        <v>42</v>
      </c>
      <c r="G28" s="198">
        <v>80386.39</v>
      </c>
      <c r="H28" s="209">
        <v>7914.72</v>
      </c>
      <c r="I28" s="210">
        <f t="shared" si="0"/>
        <v>9.8458457955382741</v>
      </c>
    </row>
    <row r="29" spans="1:12" ht="110.25">
      <c r="A29" s="106" t="s">
        <v>174</v>
      </c>
      <c r="B29" s="177">
        <v>805</v>
      </c>
      <c r="C29" s="181" t="s">
        <v>39</v>
      </c>
      <c r="D29" s="181" t="s">
        <v>50</v>
      </c>
      <c r="E29" s="182" t="s">
        <v>52</v>
      </c>
      <c r="F29" s="182" t="s">
        <v>40</v>
      </c>
      <c r="G29" s="183">
        <v>95500</v>
      </c>
      <c r="H29" s="209">
        <v>22991</v>
      </c>
      <c r="I29" s="210">
        <f t="shared" si="0"/>
        <v>24.074345549738219</v>
      </c>
      <c r="J29" s="17"/>
    </row>
    <row r="30" spans="1:12" ht="63">
      <c r="A30" s="106" t="s">
        <v>175</v>
      </c>
      <c r="B30" s="177">
        <v>805</v>
      </c>
      <c r="C30" s="181" t="s">
        <v>50</v>
      </c>
      <c r="D30" s="181" t="s">
        <v>48</v>
      </c>
      <c r="E30" s="182" t="s">
        <v>125</v>
      </c>
      <c r="F30" s="182" t="s">
        <v>42</v>
      </c>
      <c r="G30" s="183">
        <v>50000</v>
      </c>
      <c r="H30" s="209">
        <v>0</v>
      </c>
      <c r="I30" s="210">
        <f t="shared" ref="I30" si="3">H30/G30*100</f>
        <v>0</v>
      </c>
      <c r="J30" s="17"/>
    </row>
    <row r="31" spans="1:12" ht="110.25">
      <c r="A31" s="130" t="s">
        <v>213</v>
      </c>
      <c r="B31" s="177">
        <v>805</v>
      </c>
      <c r="C31" s="181" t="s">
        <v>41</v>
      </c>
      <c r="D31" s="181" t="s">
        <v>195</v>
      </c>
      <c r="E31" s="174" t="s">
        <v>196</v>
      </c>
      <c r="F31" s="182" t="s">
        <v>42</v>
      </c>
      <c r="G31" s="183">
        <v>456303.93</v>
      </c>
      <c r="H31" s="209">
        <v>175063</v>
      </c>
      <c r="I31" s="210">
        <f t="shared" si="0"/>
        <v>38.365437702892457</v>
      </c>
      <c r="J31" s="17"/>
    </row>
    <row r="32" spans="1:12" ht="78.75">
      <c r="A32" s="130" t="s">
        <v>214</v>
      </c>
      <c r="B32" s="177">
        <v>805</v>
      </c>
      <c r="C32" s="181" t="s">
        <v>41</v>
      </c>
      <c r="D32" s="181" t="s">
        <v>195</v>
      </c>
      <c r="E32" s="174" t="s">
        <v>197</v>
      </c>
      <c r="F32" s="182" t="s">
        <v>42</v>
      </c>
      <c r="G32" s="183">
        <v>112716.88</v>
      </c>
      <c r="H32" s="209">
        <v>109368</v>
      </c>
      <c r="I32" s="210">
        <f t="shared" si="0"/>
        <v>97.028945442776632</v>
      </c>
    </row>
    <row r="33" spans="1:11" ht="63">
      <c r="A33" s="106" t="s">
        <v>129</v>
      </c>
      <c r="B33" s="177">
        <v>805</v>
      </c>
      <c r="C33" s="181" t="s">
        <v>41</v>
      </c>
      <c r="D33" s="181" t="s">
        <v>130</v>
      </c>
      <c r="E33" s="182" t="s">
        <v>131</v>
      </c>
      <c r="F33" s="182" t="s">
        <v>42</v>
      </c>
      <c r="G33" s="183">
        <v>1000</v>
      </c>
      <c r="H33" s="209">
        <v>0</v>
      </c>
      <c r="I33" s="210">
        <f t="shared" ref="I33:I35" si="4">H33/G33*100</f>
        <v>0</v>
      </c>
      <c r="J33" s="17"/>
    </row>
    <row r="34" spans="1:11" ht="86.25" customHeight="1">
      <c r="A34" s="106" t="s">
        <v>215</v>
      </c>
      <c r="B34" s="177">
        <v>805</v>
      </c>
      <c r="C34" s="181" t="s">
        <v>44</v>
      </c>
      <c r="D34" s="181" t="s">
        <v>39</v>
      </c>
      <c r="E34" s="182" t="s">
        <v>132</v>
      </c>
      <c r="F34" s="182" t="s">
        <v>42</v>
      </c>
      <c r="G34" s="183">
        <v>94561.62</v>
      </c>
      <c r="H34" s="209">
        <v>0</v>
      </c>
      <c r="I34" s="210">
        <f t="shared" si="4"/>
        <v>0</v>
      </c>
      <c r="J34" s="17"/>
    </row>
    <row r="35" spans="1:11" ht="67.5" customHeight="1">
      <c r="A35" s="106" t="s">
        <v>216</v>
      </c>
      <c r="B35" s="177">
        <v>805</v>
      </c>
      <c r="C35" s="181" t="s">
        <v>44</v>
      </c>
      <c r="D35" s="181" t="s">
        <v>39</v>
      </c>
      <c r="E35" s="182" t="s">
        <v>198</v>
      </c>
      <c r="F35" s="182" t="s">
        <v>42</v>
      </c>
      <c r="G35" s="183">
        <v>80000</v>
      </c>
      <c r="H35" s="209">
        <v>0</v>
      </c>
      <c r="I35" s="210">
        <f t="shared" si="4"/>
        <v>0</v>
      </c>
      <c r="J35" s="17"/>
    </row>
    <row r="36" spans="1:11" ht="47.25">
      <c r="A36" s="106" t="s">
        <v>133</v>
      </c>
      <c r="B36" s="177">
        <v>805</v>
      </c>
      <c r="C36" s="181" t="s">
        <v>44</v>
      </c>
      <c r="D36" s="181" t="s">
        <v>50</v>
      </c>
      <c r="E36" s="182" t="s">
        <v>126</v>
      </c>
      <c r="F36" s="182" t="s">
        <v>42</v>
      </c>
      <c r="G36" s="183">
        <v>425500</v>
      </c>
      <c r="H36" s="209">
        <v>102793.54</v>
      </c>
      <c r="I36" s="210">
        <f t="shared" si="0"/>
        <v>24.158293772032902</v>
      </c>
    </row>
    <row r="37" spans="1:11" ht="47.25">
      <c r="A37" s="119" t="s">
        <v>176</v>
      </c>
      <c r="B37" s="177">
        <v>805</v>
      </c>
      <c r="C37" s="181" t="s">
        <v>44</v>
      </c>
      <c r="D37" s="181" t="s">
        <v>50</v>
      </c>
      <c r="E37" s="182" t="s">
        <v>153</v>
      </c>
      <c r="F37" s="182" t="s">
        <v>42</v>
      </c>
      <c r="G37" s="183">
        <v>5000</v>
      </c>
      <c r="H37" s="209">
        <v>0</v>
      </c>
      <c r="I37" s="210">
        <f t="shared" ref="I37" si="5">H37/G37*100</f>
        <v>0</v>
      </c>
    </row>
    <row r="38" spans="1:11" ht="47.25">
      <c r="A38" s="119" t="s">
        <v>199</v>
      </c>
      <c r="B38" s="177">
        <v>805</v>
      </c>
      <c r="C38" s="181" t="s">
        <v>44</v>
      </c>
      <c r="D38" s="181" t="s">
        <v>50</v>
      </c>
      <c r="E38" s="182" t="s">
        <v>200</v>
      </c>
      <c r="F38" s="182" t="s">
        <v>42</v>
      </c>
      <c r="G38" s="183">
        <v>100000</v>
      </c>
      <c r="H38" s="209">
        <v>35594</v>
      </c>
      <c r="I38" s="210">
        <f t="shared" si="0"/>
        <v>35.594000000000001</v>
      </c>
    </row>
    <row r="39" spans="1:11" ht="78.75">
      <c r="A39" s="119" t="s">
        <v>217</v>
      </c>
      <c r="B39" s="177">
        <v>805</v>
      </c>
      <c r="C39" s="181" t="s">
        <v>44</v>
      </c>
      <c r="D39" s="181" t="s">
        <v>50</v>
      </c>
      <c r="E39" s="182" t="s">
        <v>201</v>
      </c>
      <c r="F39" s="182" t="s">
        <v>42</v>
      </c>
      <c r="G39" s="183">
        <v>152165.71</v>
      </c>
      <c r="H39" s="209">
        <v>0</v>
      </c>
      <c r="I39" s="210">
        <f t="shared" si="0"/>
        <v>0</v>
      </c>
    </row>
    <row r="40" spans="1:11" ht="78.75">
      <c r="A40" s="106" t="s">
        <v>134</v>
      </c>
      <c r="B40" s="177">
        <v>805</v>
      </c>
      <c r="C40" s="181" t="s">
        <v>46</v>
      </c>
      <c r="D40" s="181" t="s">
        <v>46</v>
      </c>
      <c r="E40" s="182" t="s">
        <v>135</v>
      </c>
      <c r="F40" s="182" t="s">
        <v>42</v>
      </c>
      <c r="G40" s="183">
        <v>1000</v>
      </c>
      <c r="H40" s="211">
        <v>0</v>
      </c>
      <c r="I40" s="210">
        <v>0</v>
      </c>
    </row>
    <row r="41" spans="1:11" ht="126">
      <c r="A41" s="107" t="s">
        <v>136</v>
      </c>
      <c r="B41" s="177">
        <v>805</v>
      </c>
      <c r="C41" s="182" t="s">
        <v>47</v>
      </c>
      <c r="D41" s="182" t="s">
        <v>38</v>
      </c>
      <c r="E41" s="182" t="s">
        <v>127</v>
      </c>
      <c r="F41" s="182" t="s">
        <v>40</v>
      </c>
      <c r="G41" s="183">
        <v>810000</v>
      </c>
      <c r="H41" s="209">
        <v>200110</v>
      </c>
      <c r="I41" s="210">
        <f t="shared" si="0"/>
        <v>24.704938271604938</v>
      </c>
      <c r="J41" s="17"/>
      <c r="K41" s="17"/>
    </row>
    <row r="42" spans="1:11" ht="78.75">
      <c r="A42" s="106" t="s">
        <v>137</v>
      </c>
      <c r="B42" s="177">
        <v>805</v>
      </c>
      <c r="C42" s="181" t="s">
        <v>47</v>
      </c>
      <c r="D42" s="181" t="s">
        <v>38</v>
      </c>
      <c r="E42" s="182" t="s">
        <v>127</v>
      </c>
      <c r="F42" s="182" t="s">
        <v>42</v>
      </c>
      <c r="G42" s="183">
        <v>671000</v>
      </c>
      <c r="H42" s="209">
        <v>150024.99</v>
      </c>
      <c r="I42" s="210">
        <f t="shared" si="0"/>
        <v>22.358418777943367</v>
      </c>
      <c r="J42" s="17"/>
      <c r="K42" s="17"/>
    </row>
    <row r="43" spans="1:11" ht="63">
      <c r="A43" s="119" t="s">
        <v>138</v>
      </c>
      <c r="B43" s="177">
        <v>805</v>
      </c>
      <c r="C43" s="181" t="s">
        <v>47</v>
      </c>
      <c r="D43" s="181" t="s">
        <v>38</v>
      </c>
      <c r="E43" s="182" t="s">
        <v>127</v>
      </c>
      <c r="F43" s="182" t="s">
        <v>43</v>
      </c>
      <c r="G43" s="183">
        <v>1000</v>
      </c>
      <c r="H43" s="209">
        <v>0</v>
      </c>
      <c r="I43" s="210">
        <f t="shared" si="0"/>
        <v>0</v>
      </c>
      <c r="J43" s="17"/>
      <c r="K43" s="17"/>
    </row>
    <row r="44" spans="1:11" ht="157.5">
      <c r="A44" s="12" t="s">
        <v>218</v>
      </c>
      <c r="B44" s="177">
        <v>805</v>
      </c>
      <c r="C44" s="181" t="s">
        <v>47</v>
      </c>
      <c r="D44" s="181" t="s">
        <v>38</v>
      </c>
      <c r="E44" s="182" t="s">
        <v>140</v>
      </c>
      <c r="F44" s="182" t="s">
        <v>40</v>
      </c>
      <c r="G44" s="183">
        <v>15000</v>
      </c>
      <c r="H44" s="209">
        <v>3130</v>
      </c>
      <c r="I44" s="210">
        <f t="shared" si="0"/>
        <v>20.866666666666667</v>
      </c>
      <c r="J44" s="17"/>
      <c r="K44" s="17"/>
    </row>
    <row r="45" spans="1:11" ht="157.5">
      <c r="A45" s="12" t="s">
        <v>139</v>
      </c>
      <c r="B45" s="177">
        <v>805</v>
      </c>
      <c r="C45" s="181" t="s">
        <v>47</v>
      </c>
      <c r="D45" s="181" t="s">
        <v>38</v>
      </c>
      <c r="E45" s="182" t="s">
        <v>141</v>
      </c>
      <c r="F45" s="182" t="s">
        <v>40</v>
      </c>
      <c r="G45" s="183">
        <v>261499</v>
      </c>
      <c r="H45" s="209">
        <v>52980</v>
      </c>
      <c r="I45" s="210">
        <f t="shared" si="0"/>
        <v>20.260115717459723</v>
      </c>
    </row>
    <row r="46" spans="1:11" ht="63">
      <c r="A46" s="106" t="s">
        <v>53</v>
      </c>
      <c r="B46" s="177">
        <v>805</v>
      </c>
      <c r="C46" s="181" t="s">
        <v>48</v>
      </c>
      <c r="D46" s="181" t="s">
        <v>38</v>
      </c>
      <c r="E46" s="182" t="s">
        <v>177</v>
      </c>
      <c r="F46" s="182" t="s">
        <v>49</v>
      </c>
      <c r="G46" s="183">
        <v>115020</v>
      </c>
      <c r="H46" s="209">
        <v>28755</v>
      </c>
      <c r="I46" s="210">
        <f t="shared" si="0"/>
        <v>25</v>
      </c>
    </row>
    <row r="47" spans="1:11">
      <c r="A47" s="202" t="s">
        <v>54</v>
      </c>
      <c r="B47" s="202"/>
      <c r="C47" s="203"/>
      <c r="D47" s="203"/>
      <c r="E47" s="204"/>
      <c r="F47" s="204"/>
      <c r="G47" s="205">
        <f>SUM(G12:G46)</f>
        <v>5339155.2999999989</v>
      </c>
      <c r="H47" s="201">
        <f>SUM(H12:H46)</f>
        <v>1275805.1599999999</v>
      </c>
      <c r="I47" s="201">
        <f t="shared" si="0"/>
        <v>23.89526223370952</v>
      </c>
    </row>
    <row r="48" spans="1:11" s="29" customFormat="1">
      <c r="A48" s="32"/>
      <c r="B48" s="33"/>
      <c r="C48" s="33"/>
      <c r="D48" s="33"/>
      <c r="E48" s="33"/>
      <c r="F48" s="33"/>
      <c r="G48" s="34"/>
    </row>
    <row r="49" spans="1:10" s="13" customFormat="1">
      <c r="A49" s="2"/>
      <c r="B49" s="2"/>
      <c r="C49" s="2"/>
      <c r="D49" s="2"/>
      <c r="E49" s="2"/>
      <c r="F49" s="2"/>
      <c r="G49" s="35"/>
      <c r="I49" s="36"/>
      <c r="J49" s="36"/>
    </row>
    <row r="50" spans="1:10" s="13" customFormat="1">
      <c r="A50" s="2"/>
      <c r="B50" s="2"/>
      <c r="C50" s="2"/>
      <c r="D50" s="2"/>
      <c r="E50" s="2"/>
      <c r="F50" s="2"/>
      <c r="G50" s="30"/>
    </row>
    <row r="51" spans="1:10">
      <c r="B51" s="2"/>
      <c r="C51" s="2"/>
      <c r="D51" s="2"/>
      <c r="E51" s="2"/>
      <c r="F51" s="2"/>
      <c r="G51" s="37"/>
    </row>
    <row r="52" spans="1:10">
      <c r="B52" s="2"/>
      <c r="C52" s="2"/>
      <c r="D52" s="2"/>
      <c r="E52" s="2"/>
      <c r="F52" s="2"/>
      <c r="G52" s="30"/>
    </row>
    <row r="53" spans="1:10">
      <c r="B53" s="2"/>
      <c r="C53" s="2"/>
      <c r="D53" s="2"/>
      <c r="E53" s="2"/>
      <c r="F53" s="2"/>
      <c r="G53" s="30"/>
    </row>
    <row r="54" spans="1:10">
      <c r="B54" s="2"/>
      <c r="C54" s="2"/>
      <c r="D54" s="2"/>
      <c r="E54" s="2"/>
      <c r="F54" s="2"/>
      <c r="G54" s="30"/>
    </row>
    <row r="55" spans="1:10">
      <c r="B55" s="2"/>
      <c r="C55" s="2"/>
      <c r="D55" s="2"/>
      <c r="E55" s="2"/>
      <c r="F55" s="2"/>
      <c r="G55" s="30"/>
    </row>
    <row r="56" spans="1:10">
      <c r="B56" s="2"/>
      <c r="C56" s="2"/>
      <c r="D56" s="2"/>
      <c r="E56" s="2"/>
      <c r="F56" s="2"/>
      <c r="G56" s="30"/>
    </row>
    <row r="57" spans="1:10">
      <c r="B57" s="2"/>
      <c r="C57" s="2"/>
      <c r="D57" s="2"/>
      <c r="E57" s="2"/>
      <c r="F57" s="2"/>
      <c r="G57" s="30"/>
    </row>
    <row r="58" spans="1:10">
      <c r="B58" s="2"/>
      <c r="C58" s="2"/>
      <c r="D58" s="2"/>
      <c r="E58" s="2"/>
      <c r="F58" s="2"/>
      <c r="G58" s="30"/>
    </row>
    <row r="59" spans="1:10">
      <c r="B59" s="2"/>
      <c r="C59" s="2"/>
      <c r="D59" s="2"/>
      <c r="E59" s="2"/>
      <c r="F59" s="2"/>
      <c r="G59" s="30"/>
    </row>
    <row r="60" spans="1:10">
      <c r="B60" s="2"/>
      <c r="C60" s="2"/>
      <c r="D60" s="2"/>
      <c r="E60" s="2"/>
      <c r="F60" s="2"/>
      <c r="G60" s="30"/>
    </row>
    <row r="61" spans="1:10">
      <c r="B61" s="2"/>
      <c r="C61" s="2"/>
      <c r="D61" s="2"/>
      <c r="E61" s="2"/>
      <c r="F61" s="2"/>
      <c r="G61" s="30"/>
    </row>
    <row r="62" spans="1:10">
      <c r="B62" s="2"/>
      <c r="C62" s="2"/>
      <c r="D62" s="2"/>
      <c r="E62" s="2"/>
      <c r="F62" s="2"/>
      <c r="G62" s="30"/>
    </row>
    <row r="63" spans="1:10">
      <c r="B63" s="2"/>
      <c r="C63" s="2"/>
      <c r="D63" s="2"/>
      <c r="E63" s="2"/>
      <c r="F63" s="2"/>
      <c r="G63" s="30"/>
    </row>
    <row r="64" spans="1:10">
      <c r="B64" s="2"/>
      <c r="C64" s="2"/>
      <c r="D64" s="2"/>
      <c r="E64" s="2"/>
      <c r="F64" s="2"/>
      <c r="G64" s="30"/>
    </row>
    <row r="65" spans="2:7">
      <c r="B65" s="2"/>
      <c r="C65" s="2"/>
      <c r="D65" s="2"/>
      <c r="E65" s="2"/>
      <c r="F65" s="2"/>
      <c r="G65" s="30"/>
    </row>
    <row r="66" spans="2:7">
      <c r="B66" s="2"/>
      <c r="C66" s="2"/>
      <c r="D66" s="2"/>
      <c r="E66" s="2"/>
      <c r="F66" s="2"/>
      <c r="G66" s="30"/>
    </row>
    <row r="67" spans="2:7">
      <c r="B67" s="2"/>
      <c r="C67" s="2"/>
      <c r="D67" s="2"/>
      <c r="E67" s="2"/>
      <c r="F67" s="2"/>
      <c r="G67" s="30"/>
    </row>
    <row r="68" spans="2:7">
      <c r="B68" s="2"/>
      <c r="C68" s="2"/>
      <c r="D68" s="2"/>
      <c r="E68" s="2"/>
      <c r="F68" s="2"/>
      <c r="G68" s="30"/>
    </row>
    <row r="69" spans="2:7">
      <c r="B69" s="2"/>
      <c r="C69" s="2"/>
      <c r="D69" s="2"/>
      <c r="E69" s="2"/>
      <c r="F69" s="2"/>
      <c r="G69" s="30"/>
    </row>
    <row r="70" spans="2:7">
      <c r="B70" s="2"/>
      <c r="C70" s="2"/>
      <c r="D70" s="2"/>
      <c r="E70" s="2"/>
      <c r="F70" s="2"/>
      <c r="G70" s="30"/>
    </row>
    <row r="71" spans="2:7">
      <c r="B71" s="2"/>
      <c r="C71" s="2"/>
      <c r="D71" s="2"/>
      <c r="E71" s="2"/>
      <c r="F71" s="2"/>
      <c r="G71" s="30"/>
    </row>
    <row r="72" spans="2:7">
      <c r="B72" s="2"/>
      <c r="C72" s="2"/>
      <c r="D72" s="2"/>
      <c r="E72" s="2"/>
      <c r="F72" s="2"/>
      <c r="G72" s="30"/>
    </row>
    <row r="73" spans="2:7">
      <c r="B73" s="2"/>
      <c r="C73" s="2"/>
      <c r="D73" s="2"/>
      <c r="E73" s="2"/>
      <c r="F73" s="2"/>
      <c r="G73" s="30"/>
    </row>
    <row r="74" spans="2:7">
      <c r="B74" s="2"/>
      <c r="C74" s="2"/>
      <c r="D74" s="2"/>
      <c r="E74" s="2"/>
      <c r="F74" s="2"/>
      <c r="G74" s="30"/>
    </row>
    <row r="75" spans="2:7">
      <c r="B75" s="2"/>
      <c r="C75" s="2"/>
      <c r="D75" s="2"/>
      <c r="E75" s="2"/>
      <c r="F75" s="2"/>
      <c r="G75" s="30"/>
    </row>
    <row r="76" spans="2:7">
      <c r="B76" s="2"/>
      <c r="C76" s="2"/>
      <c r="D76" s="2"/>
      <c r="E76" s="2"/>
      <c r="F76" s="2"/>
      <c r="G76" s="30"/>
    </row>
    <row r="77" spans="2:7">
      <c r="B77" s="2"/>
      <c r="C77" s="2"/>
      <c r="D77" s="2"/>
      <c r="E77" s="2"/>
      <c r="F77" s="2"/>
      <c r="G77" s="30"/>
    </row>
    <row r="78" spans="2:7">
      <c r="B78" s="2"/>
      <c r="C78" s="2"/>
      <c r="D78" s="2"/>
      <c r="E78" s="2"/>
      <c r="F78" s="2"/>
      <c r="G78" s="30"/>
    </row>
    <row r="79" spans="2:7">
      <c r="B79" s="2"/>
      <c r="C79" s="2"/>
      <c r="D79" s="2"/>
      <c r="E79" s="2"/>
      <c r="F79" s="2"/>
      <c r="G79" s="30"/>
    </row>
    <row r="80" spans="2:7">
      <c r="B80" s="2"/>
      <c r="C80" s="2"/>
      <c r="D80" s="2"/>
      <c r="E80" s="2"/>
      <c r="F80" s="2"/>
      <c r="G80" s="30"/>
    </row>
    <row r="81" spans="2:7">
      <c r="B81" s="2"/>
      <c r="C81" s="2"/>
      <c r="D81" s="2"/>
      <c r="E81" s="2"/>
      <c r="F81" s="2"/>
      <c r="G81" s="30"/>
    </row>
    <row r="82" spans="2:7">
      <c r="B82" s="2"/>
      <c r="C82" s="2"/>
      <c r="D82" s="2"/>
      <c r="E82" s="2"/>
      <c r="F82" s="2"/>
      <c r="G82" s="30"/>
    </row>
    <row r="83" spans="2:7">
      <c r="B83" s="2"/>
      <c r="C83" s="2"/>
      <c r="D83" s="2"/>
      <c r="E83" s="2"/>
      <c r="F83" s="2"/>
      <c r="G83" s="30"/>
    </row>
    <row r="84" spans="2:7">
      <c r="B84" s="2"/>
      <c r="C84" s="2"/>
      <c r="D84" s="2"/>
      <c r="E84" s="2"/>
      <c r="F84" s="2"/>
      <c r="G84" s="30"/>
    </row>
    <row r="85" spans="2:7">
      <c r="B85" s="2"/>
      <c r="C85" s="2"/>
      <c r="D85" s="2"/>
      <c r="E85" s="2"/>
      <c r="F85" s="2"/>
      <c r="G85" s="30"/>
    </row>
    <row r="86" spans="2:7">
      <c r="B86" s="2"/>
      <c r="C86" s="2"/>
      <c r="D86" s="2"/>
      <c r="E86" s="2"/>
      <c r="F86" s="2"/>
      <c r="G86" s="30"/>
    </row>
    <row r="87" spans="2:7">
      <c r="B87" s="2"/>
      <c r="C87" s="2"/>
      <c r="D87" s="2"/>
      <c r="E87" s="2"/>
      <c r="F87" s="2"/>
      <c r="G87" s="30"/>
    </row>
    <row r="88" spans="2:7">
      <c r="B88" s="2"/>
      <c r="C88" s="2"/>
      <c r="D88" s="2"/>
      <c r="E88" s="2"/>
      <c r="F88" s="2"/>
      <c r="G88" s="30"/>
    </row>
    <row r="89" spans="2:7">
      <c r="B89" s="2"/>
      <c r="C89" s="2"/>
      <c r="D89" s="2"/>
      <c r="E89" s="2"/>
      <c r="F89" s="2"/>
      <c r="G89" s="30"/>
    </row>
    <row r="90" spans="2:7">
      <c r="B90" s="2"/>
      <c r="C90" s="2"/>
      <c r="D90" s="2"/>
      <c r="E90" s="2"/>
      <c r="F90" s="2"/>
      <c r="G90" s="30"/>
    </row>
    <row r="91" spans="2:7">
      <c r="B91" s="2"/>
      <c r="C91" s="2"/>
      <c r="D91" s="2"/>
      <c r="E91" s="2"/>
      <c r="F91" s="2"/>
      <c r="G91" s="30"/>
    </row>
    <row r="92" spans="2:7">
      <c r="B92" s="2"/>
      <c r="C92" s="2"/>
      <c r="D92" s="2"/>
      <c r="E92" s="2"/>
      <c r="F92" s="2"/>
      <c r="G92" s="30"/>
    </row>
    <row r="93" spans="2:7">
      <c r="B93" s="2"/>
      <c r="C93" s="2"/>
      <c r="D93" s="2"/>
      <c r="E93" s="2"/>
      <c r="F93" s="2"/>
      <c r="G93" s="30"/>
    </row>
    <row r="94" spans="2:7">
      <c r="B94" s="2"/>
      <c r="C94" s="2"/>
      <c r="D94" s="2"/>
      <c r="E94" s="2"/>
      <c r="F94" s="2"/>
      <c r="G94" s="38"/>
    </row>
    <row r="95" spans="2:7">
      <c r="B95" s="2"/>
      <c r="C95" s="2"/>
      <c r="D95" s="2"/>
      <c r="E95" s="2"/>
      <c r="F95" s="2"/>
      <c r="G95" s="38"/>
    </row>
    <row r="96" spans="2:7">
      <c r="B96" s="2"/>
      <c r="C96" s="2"/>
      <c r="D96" s="2"/>
      <c r="E96" s="2"/>
      <c r="F96" s="2"/>
      <c r="G96" s="30"/>
    </row>
    <row r="97" spans="2:7">
      <c r="B97" s="2"/>
      <c r="C97" s="2"/>
      <c r="D97" s="2"/>
      <c r="E97" s="2"/>
      <c r="F97" s="2"/>
      <c r="G97" s="30"/>
    </row>
    <row r="98" spans="2:7">
      <c r="B98" s="2"/>
      <c r="C98" s="2"/>
      <c r="D98" s="2"/>
      <c r="E98" s="2"/>
      <c r="F98" s="2"/>
      <c r="G98" s="30"/>
    </row>
    <row r="99" spans="2:7">
      <c r="B99" s="2"/>
      <c r="C99" s="2"/>
      <c r="D99" s="2"/>
      <c r="E99" s="2"/>
      <c r="F99" s="2"/>
      <c r="G99" s="30"/>
    </row>
    <row r="100" spans="2:7">
      <c r="B100" s="2"/>
      <c r="C100" s="2"/>
      <c r="D100" s="2"/>
      <c r="E100" s="2"/>
      <c r="F100" s="2"/>
      <c r="G100" s="30"/>
    </row>
    <row r="101" spans="2:7">
      <c r="B101" s="2"/>
      <c r="C101" s="2"/>
      <c r="D101" s="2"/>
      <c r="E101" s="2"/>
      <c r="F101" s="2"/>
      <c r="G101" s="30"/>
    </row>
    <row r="102" spans="2:7">
      <c r="B102" s="2"/>
      <c r="C102" s="2"/>
      <c r="D102" s="2"/>
      <c r="E102" s="2"/>
      <c r="F102" s="2"/>
      <c r="G102" s="30"/>
    </row>
    <row r="103" spans="2:7">
      <c r="B103" s="2"/>
      <c r="C103" s="2"/>
      <c r="D103" s="2"/>
      <c r="E103" s="2"/>
      <c r="F103" s="2"/>
      <c r="G103" s="30"/>
    </row>
    <row r="104" spans="2:7">
      <c r="B104" s="2"/>
      <c r="C104" s="2"/>
      <c r="D104" s="2"/>
      <c r="E104" s="2"/>
      <c r="F104" s="2"/>
      <c r="G104" s="30"/>
    </row>
    <row r="105" spans="2:7">
      <c r="B105" s="2"/>
      <c r="C105" s="2"/>
      <c r="D105" s="2"/>
      <c r="E105" s="2"/>
      <c r="F105" s="2"/>
      <c r="G105" s="30"/>
    </row>
    <row r="106" spans="2:7">
      <c r="B106" s="2"/>
      <c r="C106" s="2"/>
      <c r="D106" s="2"/>
      <c r="E106" s="2"/>
      <c r="F106" s="2"/>
      <c r="G106" s="30"/>
    </row>
    <row r="107" spans="2:7">
      <c r="B107" s="2"/>
      <c r="C107" s="2"/>
      <c r="D107" s="2"/>
      <c r="E107" s="2"/>
      <c r="F107" s="2"/>
      <c r="G107" s="30"/>
    </row>
    <row r="108" spans="2:7">
      <c r="B108" s="2"/>
      <c r="C108" s="2"/>
      <c r="D108" s="2"/>
      <c r="E108" s="2"/>
      <c r="F108" s="2"/>
      <c r="G108" s="30"/>
    </row>
    <row r="109" spans="2:7">
      <c r="B109" s="2"/>
      <c r="C109" s="2"/>
      <c r="D109" s="2"/>
      <c r="E109" s="2"/>
      <c r="F109" s="2"/>
      <c r="G109" s="30"/>
    </row>
    <row r="110" spans="2:7">
      <c r="B110" s="2"/>
      <c r="C110" s="2"/>
      <c r="D110" s="2"/>
      <c r="E110" s="2"/>
      <c r="F110" s="2"/>
      <c r="G110" s="30"/>
    </row>
    <row r="111" spans="2:7">
      <c r="B111" s="2"/>
      <c r="C111" s="2"/>
      <c r="D111" s="2"/>
      <c r="E111" s="2"/>
      <c r="F111" s="2"/>
      <c r="G111" s="30"/>
    </row>
    <row r="112" spans="2:7">
      <c r="B112" s="2"/>
      <c r="C112" s="2"/>
      <c r="D112" s="2"/>
      <c r="E112" s="2"/>
      <c r="F112" s="2"/>
      <c r="G112" s="30"/>
    </row>
    <row r="113" spans="2:7">
      <c r="B113" s="2"/>
      <c r="C113" s="2"/>
      <c r="D113" s="2"/>
      <c r="E113" s="2"/>
      <c r="F113" s="2"/>
      <c r="G113" s="30"/>
    </row>
    <row r="114" spans="2:7">
      <c r="B114" s="2"/>
      <c r="C114" s="2"/>
      <c r="D114" s="2"/>
      <c r="E114" s="2"/>
      <c r="F114" s="2"/>
      <c r="G114" s="30"/>
    </row>
    <row r="115" spans="2:7">
      <c r="B115" s="2"/>
      <c r="C115" s="2"/>
      <c r="D115" s="2"/>
      <c r="E115" s="2"/>
      <c r="F115" s="2"/>
      <c r="G115" s="30"/>
    </row>
    <row r="116" spans="2:7">
      <c r="B116" s="2"/>
      <c r="C116" s="2"/>
      <c r="D116" s="2"/>
      <c r="E116" s="2"/>
      <c r="F116" s="2"/>
      <c r="G116" s="30"/>
    </row>
    <row r="117" spans="2:7">
      <c r="B117" s="2"/>
      <c r="C117" s="2"/>
      <c r="D117" s="2"/>
      <c r="E117" s="2"/>
      <c r="F117" s="2"/>
      <c r="G117" s="30"/>
    </row>
    <row r="118" spans="2:7">
      <c r="B118" s="2"/>
      <c r="C118" s="2"/>
      <c r="D118" s="2"/>
      <c r="E118" s="2"/>
      <c r="F118" s="2"/>
      <c r="G118" s="30"/>
    </row>
    <row r="119" spans="2:7">
      <c r="B119" s="2"/>
      <c r="C119" s="2"/>
      <c r="D119" s="2"/>
      <c r="E119" s="2"/>
      <c r="F119" s="2"/>
      <c r="G119" s="30"/>
    </row>
    <row r="120" spans="2:7">
      <c r="B120" s="2"/>
      <c r="C120" s="2"/>
      <c r="D120" s="2"/>
      <c r="E120" s="2"/>
      <c r="F120" s="2"/>
      <c r="G120" s="30"/>
    </row>
    <row r="121" spans="2:7">
      <c r="B121" s="2"/>
      <c r="C121" s="2"/>
      <c r="D121" s="2"/>
      <c r="E121" s="2"/>
      <c r="F121" s="2"/>
      <c r="G121" s="30"/>
    </row>
    <row r="122" spans="2:7">
      <c r="B122" s="2"/>
      <c r="C122" s="2"/>
      <c r="D122" s="2"/>
      <c r="E122" s="2"/>
      <c r="F122" s="2"/>
      <c r="G122" s="30"/>
    </row>
    <row r="123" spans="2:7">
      <c r="B123" s="2"/>
      <c r="C123" s="2"/>
      <c r="D123" s="2"/>
      <c r="E123" s="2"/>
      <c r="F123" s="2"/>
      <c r="G123" s="30"/>
    </row>
    <row r="124" spans="2:7">
      <c r="B124" s="2"/>
      <c r="C124" s="2"/>
      <c r="D124" s="2"/>
      <c r="E124" s="2"/>
      <c r="F124" s="2"/>
      <c r="G124" s="30"/>
    </row>
    <row r="125" spans="2:7">
      <c r="B125" s="2"/>
      <c r="C125" s="2"/>
      <c r="D125" s="2"/>
      <c r="E125" s="2"/>
      <c r="F125" s="2"/>
      <c r="G125" s="30"/>
    </row>
    <row r="126" spans="2:7">
      <c r="B126" s="2"/>
      <c r="C126" s="2"/>
      <c r="D126" s="2"/>
      <c r="E126" s="2"/>
      <c r="F126" s="2"/>
      <c r="G126" s="30"/>
    </row>
    <row r="127" spans="2:7">
      <c r="B127" s="2"/>
      <c r="C127" s="2"/>
      <c r="D127" s="2"/>
      <c r="E127" s="2"/>
      <c r="F127" s="2"/>
      <c r="G127" s="30"/>
    </row>
    <row r="128" spans="2:7">
      <c r="B128" s="2"/>
      <c r="C128" s="2"/>
      <c r="D128" s="2"/>
      <c r="E128" s="2"/>
      <c r="F128" s="2"/>
      <c r="G128" s="30"/>
    </row>
    <row r="129" spans="2:7">
      <c r="B129" s="2"/>
      <c r="C129" s="2"/>
      <c r="D129" s="2"/>
      <c r="E129" s="2"/>
      <c r="F129" s="2"/>
      <c r="G129" s="30"/>
    </row>
    <row r="130" spans="2:7">
      <c r="B130" s="2"/>
      <c r="C130" s="2"/>
      <c r="D130" s="2"/>
      <c r="E130" s="2"/>
      <c r="F130" s="2"/>
      <c r="G130" s="30"/>
    </row>
    <row r="131" spans="2:7">
      <c r="B131" s="2"/>
      <c r="C131" s="2"/>
      <c r="D131" s="2"/>
      <c r="E131" s="2"/>
      <c r="F131" s="2"/>
      <c r="G131" s="30"/>
    </row>
    <row r="132" spans="2:7">
      <c r="B132" s="2"/>
      <c r="C132" s="2"/>
      <c r="D132" s="2"/>
      <c r="E132" s="2"/>
      <c r="F132" s="2"/>
      <c r="G132" s="30"/>
    </row>
    <row r="133" spans="2:7">
      <c r="B133" s="2"/>
      <c r="C133" s="2"/>
      <c r="D133" s="2"/>
      <c r="E133" s="2"/>
      <c r="F133" s="2"/>
      <c r="G133" s="30"/>
    </row>
    <row r="134" spans="2:7">
      <c r="B134" s="2"/>
      <c r="C134" s="2"/>
      <c r="D134" s="2"/>
      <c r="E134" s="2"/>
      <c r="F134" s="2"/>
      <c r="G134" s="30"/>
    </row>
    <row r="135" spans="2:7">
      <c r="B135" s="2"/>
      <c r="C135" s="2"/>
      <c r="D135" s="2"/>
      <c r="E135" s="2"/>
      <c r="F135" s="2"/>
      <c r="G135" s="30"/>
    </row>
    <row r="136" spans="2:7">
      <c r="B136" s="2"/>
      <c r="C136" s="2"/>
      <c r="D136" s="2"/>
      <c r="E136" s="2"/>
      <c r="F136" s="2"/>
      <c r="G136" s="30"/>
    </row>
    <row r="137" spans="2:7">
      <c r="B137" s="2"/>
      <c r="C137" s="2"/>
      <c r="D137" s="2"/>
      <c r="E137" s="2"/>
      <c r="F137" s="2"/>
      <c r="G137" s="30"/>
    </row>
    <row r="138" spans="2:7">
      <c r="B138" s="2"/>
      <c r="C138" s="2"/>
      <c r="D138" s="2"/>
      <c r="E138" s="2"/>
      <c r="F138" s="2"/>
      <c r="G138" s="30"/>
    </row>
  </sheetData>
  <mergeCells count="15">
    <mergeCell ref="E1:I1"/>
    <mergeCell ref="E2:I2"/>
    <mergeCell ref="E3:I3"/>
    <mergeCell ref="G8:G9"/>
    <mergeCell ref="H8:H9"/>
    <mergeCell ref="I8:I9"/>
    <mergeCell ref="E4:I4"/>
    <mergeCell ref="A6:I6"/>
    <mergeCell ref="A7:G7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opLeftCell="A7" workbookViewId="0">
      <selection activeCell="D34" sqref="D34"/>
    </sheetView>
  </sheetViews>
  <sheetFormatPr defaultRowHeight="15"/>
  <cols>
    <col min="1" max="1" width="49" style="42" customWidth="1"/>
    <col min="2" max="2" width="28.7109375" style="42" customWidth="1"/>
    <col min="3" max="3" width="17.28515625" style="42" customWidth="1"/>
    <col min="4" max="4" width="15.85546875" style="42" customWidth="1"/>
    <col min="5" max="5" width="13.140625" style="42" customWidth="1"/>
    <col min="6" max="256" width="9.140625" style="42"/>
    <col min="257" max="257" width="49" style="42" customWidth="1"/>
    <col min="258" max="258" width="28.7109375" style="42" customWidth="1"/>
    <col min="259" max="259" width="17.28515625" style="42" customWidth="1"/>
    <col min="260" max="260" width="15.85546875" style="42" customWidth="1"/>
    <col min="261" max="261" width="13.140625" style="42" customWidth="1"/>
    <col min="262" max="512" width="9.140625" style="42"/>
    <col min="513" max="513" width="49" style="42" customWidth="1"/>
    <col min="514" max="514" width="28.7109375" style="42" customWidth="1"/>
    <col min="515" max="515" width="17.28515625" style="42" customWidth="1"/>
    <col min="516" max="516" width="15.85546875" style="42" customWidth="1"/>
    <col min="517" max="517" width="13.140625" style="42" customWidth="1"/>
    <col min="518" max="768" width="9.140625" style="42"/>
    <col min="769" max="769" width="49" style="42" customWidth="1"/>
    <col min="770" max="770" width="28.7109375" style="42" customWidth="1"/>
    <col min="771" max="771" width="17.28515625" style="42" customWidth="1"/>
    <col min="772" max="772" width="15.85546875" style="42" customWidth="1"/>
    <col min="773" max="773" width="13.140625" style="42" customWidth="1"/>
    <col min="774" max="1024" width="9.140625" style="42"/>
    <col min="1025" max="1025" width="49" style="42" customWidth="1"/>
    <col min="1026" max="1026" width="28.7109375" style="42" customWidth="1"/>
    <col min="1027" max="1027" width="17.28515625" style="42" customWidth="1"/>
    <col min="1028" max="1028" width="15.85546875" style="42" customWidth="1"/>
    <col min="1029" max="1029" width="13.140625" style="42" customWidth="1"/>
    <col min="1030" max="1280" width="9.140625" style="42"/>
    <col min="1281" max="1281" width="49" style="42" customWidth="1"/>
    <col min="1282" max="1282" width="28.7109375" style="42" customWidth="1"/>
    <col min="1283" max="1283" width="17.28515625" style="42" customWidth="1"/>
    <col min="1284" max="1284" width="15.85546875" style="42" customWidth="1"/>
    <col min="1285" max="1285" width="13.140625" style="42" customWidth="1"/>
    <col min="1286" max="1536" width="9.140625" style="42"/>
    <col min="1537" max="1537" width="49" style="42" customWidth="1"/>
    <col min="1538" max="1538" width="28.7109375" style="42" customWidth="1"/>
    <col min="1539" max="1539" width="17.28515625" style="42" customWidth="1"/>
    <col min="1540" max="1540" width="15.85546875" style="42" customWidth="1"/>
    <col min="1541" max="1541" width="13.140625" style="42" customWidth="1"/>
    <col min="1542" max="1792" width="9.140625" style="42"/>
    <col min="1793" max="1793" width="49" style="42" customWidth="1"/>
    <col min="1794" max="1794" width="28.7109375" style="42" customWidth="1"/>
    <col min="1795" max="1795" width="17.28515625" style="42" customWidth="1"/>
    <col min="1796" max="1796" width="15.85546875" style="42" customWidth="1"/>
    <col min="1797" max="1797" width="13.140625" style="42" customWidth="1"/>
    <col min="1798" max="2048" width="9.140625" style="42"/>
    <col min="2049" max="2049" width="49" style="42" customWidth="1"/>
    <col min="2050" max="2050" width="28.7109375" style="42" customWidth="1"/>
    <col min="2051" max="2051" width="17.28515625" style="42" customWidth="1"/>
    <col min="2052" max="2052" width="15.85546875" style="42" customWidth="1"/>
    <col min="2053" max="2053" width="13.140625" style="42" customWidth="1"/>
    <col min="2054" max="2304" width="9.140625" style="42"/>
    <col min="2305" max="2305" width="49" style="42" customWidth="1"/>
    <col min="2306" max="2306" width="28.7109375" style="42" customWidth="1"/>
    <col min="2307" max="2307" width="17.28515625" style="42" customWidth="1"/>
    <col min="2308" max="2308" width="15.85546875" style="42" customWidth="1"/>
    <col min="2309" max="2309" width="13.140625" style="42" customWidth="1"/>
    <col min="2310" max="2560" width="9.140625" style="42"/>
    <col min="2561" max="2561" width="49" style="42" customWidth="1"/>
    <col min="2562" max="2562" width="28.7109375" style="42" customWidth="1"/>
    <col min="2563" max="2563" width="17.28515625" style="42" customWidth="1"/>
    <col min="2564" max="2564" width="15.85546875" style="42" customWidth="1"/>
    <col min="2565" max="2565" width="13.140625" style="42" customWidth="1"/>
    <col min="2566" max="2816" width="9.140625" style="42"/>
    <col min="2817" max="2817" width="49" style="42" customWidth="1"/>
    <col min="2818" max="2818" width="28.7109375" style="42" customWidth="1"/>
    <col min="2819" max="2819" width="17.28515625" style="42" customWidth="1"/>
    <col min="2820" max="2820" width="15.85546875" style="42" customWidth="1"/>
    <col min="2821" max="2821" width="13.140625" style="42" customWidth="1"/>
    <col min="2822" max="3072" width="9.140625" style="42"/>
    <col min="3073" max="3073" width="49" style="42" customWidth="1"/>
    <col min="3074" max="3074" width="28.7109375" style="42" customWidth="1"/>
    <col min="3075" max="3075" width="17.28515625" style="42" customWidth="1"/>
    <col min="3076" max="3076" width="15.85546875" style="42" customWidth="1"/>
    <col min="3077" max="3077" width="13.140625" style="42" customWidth="1"/>
    <col min="3078" max="3328" width="9.140625" style="42"/>
    <col min="3329" max="3329" width="49" style="42" customWidth="1"/>
    <col min="3330" max="3330" width="28.7109375" style="42" customWidth="1"/>
    <col min="3331" max="3331" width="17.28515625" style="42" customWidth="1"/>
    <col min="3332" max="3332" width="15.85546875" style="42" customWidth="1"/>
    <col min="3333" max="3333" width="13.140625" style="42" customWidth="1"/>
    <col min="3334" max="3584" width="9.140625" style="42"/>
    <col min="3585" max="3585" width="49" style="42" customWidth="1"/>
    <col min="3586" max="3586" width="28.7109375" style="42" customWidth="1"/>
    <col min="3587" max="3587" width="17.28515625" style="42" customWidth="1"/>
    <col min="3588" max="3588" width="15.85546875" style="42" customWidth="1"/>
    <col min="3589" max="3589" width="13.140625" style="42" customWidth="1"/>
    <col min="3590" max="3840" width="9.140625" style="42"/>
    <col min="3841" max="3841" width="49" style="42" customWidth="1"/>
    <col min="3842" max="3842" width="28.7109375" style="42" customWidth="1"/>
    <col min="3843" max="3843" width="17.28515625" style="42" customWidth="1"/>
    <col min="3844" max="3844" width="15.85546875" style="42" customWidth="1"/>
    <col min="3845" max="3845" width="13.140625" style="42" customWidth="1"/>
    <col min="3846" max="4096" width="9.140625" style="42"/>
    <col min="4097" max="4097" width="49" style="42" customWidth="1"/>
    <col min="4098" max="4098" width="28.7109375" style="42" customWidth="1"/>
    <col min="4099" max="4099" width="17.28515625" style="42" customWidth="1"/>
    <col min="4100" max="4100" width="15.85546875" style="42" customWidth="1"/>
    <col min="4101" max="4101" width="13.140625" style="42" customWidth="1"/>
    <col min="4102" max="4352" width="9.140625" style="42"/>
    <col min="4353" max="4353" width="49" style="42" customWidth="1"/>
    <col min="4354" max="4354" width="28.7109375" style="42" customWidth="1"/>
    <col min="4355" max="4355" width="17.28515625" style="42" customWidth="1"/>
    <col min="4356" max="4356" width="15.85546875" style="42" customWidth="1"/>
    <col min="4357" max="4357" width="13.140625" style="42" customWidth="1"/>
    <col min="4358" max="4608" width="9.140625" style="42"/>
    <col min="4609" max="4609" width="49" style="42" customWidth="1"/>
    <col min="4610" max="4610" width="28.7109375" style="42" customWidth="1"/>
    <col min="4611" max="4611" width="17.28515625" style="42" customWidth="1"/>
    <col min="4612" max="4612" width="15.85546875" style="42" customWidth="1"/>
    <col min="4613" max="4613" width="13.140625" style="42" customWidth="1"/>
    <col min="4614" max="4864" width="9.140625" style="42"/>
    <col min="4865" max="4865" width="49" style="42" customWidth="1"/>
    <col min="4866" max="4866" width="28.7109375" style="42" customWidth="1"/>
    <col min="4867" max="4867" width="17.28515625" style="42" customWidth="1"/>
    <col min="4868" max="4868" width="15.85546875" style="42" customWidth="1"/>
    <col min="4869" max="4869" width="13.140625" style="42" customWidth="1"/>
    <col min="4870" max="5120" width="9.140625" style="42"/>
    <col min="5121" max="5121" width="49" style="42" customWidth="1"/>
    <col min="5122" max="5122" width="28.7109375" style="42" customWidth="1"/>
    <col min="5123" max="5123" width="17.28515625" style="42" customWidth="1"/>
    <col min="5124" max="5124" width="15.85546875" style="42" customWidth="1"/>
    <col min="5125" max="5125" width="13.140625" style="42" customWidth="1"/>
    <col min="5126" max="5376" width="9.140625" style="42"/>
    <col min="5377" max="5377" width="49" style="42" customWidth="1"/>
    <col min="5378" max="5378" width="28.7109375" style="42" customWidth="1"/>
    <col min="5379" max="5379" width="17.28515625" style="42" customWidth="1"/>
    <col min="5380" max="5380" width="15.85546875" style="42" customWidth="1"/>
    <col min="5381" max="5381" width="13.140625" style="42" customWidth="1"/>
    <col min="5382" max="5632" width="9.140625" style="42"/>
    <col min="5633" max="5633" width="49" style="42" customWidth="1"/>
    <col min="5634" max="5634" width="28.7109375" style="42" customWidth="1"/>
    <col min="5635" max="5635" width="17.28515625" style="42" customWidth="1"/>
    <col min="5636" max="5636" width="15.85546875" style="42" customWidth="1"/>
    <col min="5637" max="5637" width="13.140625" style="42" customWidth="1"/>
    <col min="5638" max="5888" width="9.140625" style="42"/>
    <col min="5889" max="5889" width="49" style="42" customWidth="1"/>
    <col min="5890" max="5890" width="28.7109375" style="42" customWidth="1"/>
    <col min="5891" max="5891" width="17.28515625" style="42" customWidth="1"/>
    <col min="5892" max="5892" width="15.85546875" style="42" customWidth="1"/>
    <col min="5893" max="5893" width="13.140625" style="42" customWidth="1"/>
    <col min="5894" max="6144" width="9.140625" style="42"/>
    <col min="6145" max="6145" width="49" style="42" customWidth="1"/>
    <col min="6146" max="6146" width="28.7109375" style="42" customWidth="1"/>
    <col min="6147" max="6147" width="17.28515625" style="42" customWidth="1"/>
    <col min="6148" max="6148" width="15.85546875" style="42" customWidth="1"/>
    <col min="6149" max="6149" width="13.140625" style="42" customWidth="1"/>
    <col min="6150" max="6400" width="9.140625" style="42"/>
    <col min="6401" max="6401" width="49" style="42" customWidth="1"/>
    <col min="6402" max="6402" width="28.7109375" style="42" customWidth="1"/>
    <col min="6403" max="6403" width="17.28515625" style="42" customWidth="1"/>
    <col min="6404" max="6404" width="15.85546875" style="42" customWidth="1"/>
    <col min="6405" max="6405" width="13.140625" style="42" customWidth="1"/>
    <col min="6406" max="6656" width="9.140625" style="42"/>
    <col min="6657" max="6657" width="49" style="42" customWidth="1"/>
    <col min="6658" max="6658" width="28.7109375" style="42" customWidth="1"/>
    <col min="6659" max="6659" width="17.28515625" style="42" customWidth="1"/>
    <col min="6660" max="6660" width="15.85546875" style="42" customWidth="1"/>
    <col min="6661" max="6661" width="13.140625" style="42" customWidth="1"/>
    <col min="6662" max="6912" width="9.140625" style="42"/>
    <col min="6913" max="6913" width="49" style="42" customWidth="1"/>
    <col min="6914" max="6914" width="28.7109375" style="42" customWidth="1"/>
    <col min="6915" max="6915" width="17.28515625" style="42" customWidth="1"/>
    <col min="6916" max="6916" width="15.85546875" style="42" customWidth="1"/>
    <col min="6917" max="6917" width="13.140625" style="42" customWidth="1"/>
    <col min="6918" max="7168" width="9.140625" style="42"/>
    <col min="7169" max="7169" width="49" style="42" customWidth="1"/>
    <col min="7170" max="7170" width="28.7109375" style="42" customWidth="1"/>
    <col min="7171" max="7171" width="17.28515625" style="42" customWidth="1"/>
    <col min="7172" max="7172" width="15.85546875" style="42" customWidth="1"/>
    <col min="7173" max="7173" width="13.140625" style="42" customWidth="1"/>
    <col min="7174" max="7424" width="9.140625" style="42"/>
    <col min="7425" max="7425" width="49" style="42" customWidth="1"/>
    <col min="7426" max="7426" width="28.7109375" style="42" customWidth="1"/>
    <col min="7427" max="7427" width="17.28515625" style="42" customWidth="1"/>
    <col min="7428" max="7428" width="15.85546875" style="42" customWidth="1"/>
    <col min="7429" max="7429" width="13.140625" style="42" customWidth="1"/>
    <col min="7430" max="7680" width="9.140625" style="42"/>
    <col min="7681" max="7681" width="49" style="42" customWidth="1"/>
    <col min="7682" max="7682" width="28.7109375" style="42" customWidth="1"/>
    <col min="7683" max="7683" width="17.28515625" style="42" customWidth="1"/>
    <col min="7684" max="7684" width="15.85546875" style="42" customWidth="1"/>
    <col min="7685" max="7685" width="13.140625" style="42" customWidth="1"/>
    <col min="7686" max="7936" width="9.140625" style="42"/>
    <col min="7937" max="7937" width="49" style="42" customWidth="1"/>
    <col min="7938" max="7938" width="28.7109375" style="42" customWidth="1"/>
    <col min="7939" max="7939" width="17.28515625" style="42" customWidth="1"/>
    <col min="7940" max="7940" width="15.85546875" style="42" customWidth="1"/>
    <col min="7941" max="7941" width="13.140625" style="42" customWidth="1"/>
    <col min="7942" max="8192" width="9.140625" style="42"/>
    <col min="8193" max="8193" width="49" style="42" customWidth="1"/>
    <col min="8194" max="8194" width="28.7109375" style="42" customWidth="1"/>
    <col min="8195" max="8195" width="17.28515625" style="42" customWidth="1"/>
    <col min="8196" max="8196" width="15.85546875" style="42" customWidth="1"/>
    <col min="8197" max="8197" width="13.140625" style="42" customWidth="1"/>
    <col min="8198" max="8448" width="9.140625" style="42"/>
    <col min="8449" max="8449" width="49" style="42" customWidth="1"/>
    <col min="8450" max="8450" width="28.7109375" style="42" customWidth="1"/>
    <col min="8451" max="8451" width="17.28515625" style="42" customWidth="1"/>
    <col min="8452" max="8452" width="15.85546875" style="42" customWidth="1"/>
    <col min="8453" max="8453" width="13.140625" style="42" customWidth="1"/>
    <col min="8454" max="8704" width="9.140625" style="42"/>
    <col min="8705" max="8705" width="49" style="42" customWidth="1"/>
    <col min="8706" max="8706" width="28.7109375" style="42" customWidth="1"/>
    <col min="8707" max="8707" width="17.28515625" style="42" customWidth="1"/>
    <col min="8708" max="8708" width="15.85546875" style="42" customWidth="1"/>
    <col min="8709" max="8709" width="13.140625" style="42" customWidth="1"/>
    <col min="8710" max="8960" width="9.140625" style="42"/>
    <col min="8961" max="8961" width="49" style="42" customWidth="1"/>
    <col min="8962" max="8962" width="28.7109375" style="42" customWidth="1"/>
    <col min="8963" max="8963" width="17.28515625" style="42" customWidth="1"/>
    <col min="8964" max="8964" width="15.85546875" style="42" customWidth="1"/>
    <col min="8965" max="8965" width="13.140625" style="42" customWidth="1"/>
    <col min="8966" max="9216" width="9.140625" style="42"/>
    <col min="9217" max="9217" width="49" style="42" customWidth="1"/>
    <col min="9218" max="9218" width="28.7109375" style="42" customWidth="1"/>
    <col min="9219" max="9219" width="17.28515625" style="42" customWidth="1"/>
    <col min="9220" max="9220" width="15.85546875" style="42" customWidth="1"/>
    <col min="9221" max="9221" width="13.140625" style="42" customWidth="1"/>
    <col min="9222" max="9472" width="9.140625" style="42"/>
    <col min="9473" max="9473" width="49" style="42" customWidth="1"/>
    <col min="9474" max="9474" width="28.7109375" style="42" customWidth="1"/>
    <col min="9475" max="9475" width="17.28515625" style="42" customWidth="1"/>
    <col min="9476" max="9476" width="15.85546875" style="42" customWidth="1"/>
    <col min="9477" max="9477" width="13.140625" style="42" customWidth="1"/>
    <col min="9478" max="9728" width="9.140625" style="42"/>
    <col min="9729" max="9729" width="49" style="42" customWidth="1"/>
    <col min="9730" max="9730" width="28.7109375" style="42" customWidth="1"/>
    <col min="9731" max="9731" width="17.28515625" style="42" customWidth="1"/>
    <col min="9732" max="9732" width="15.85546875" style="42" customWidth="1"/>
    <col min="9733" max="9733" width="13.140625" style="42" customWidth="1"/>
    <col min="9734" max="9984" width="9.140625" style="42"/>
    <col min="9985" max="9985" width="49" style="42" customWidth="1"/>
    <col min="9986" max="9986" width="28.7109375" style="42" customWidth="1"/>
    <col min="9987" max="9987" width="17.28515625" style="42" customWidth="1"/>
    <col min="9988" max="9988" width="15.85546875" style="42" customWidth="1"/>
    <col min="9989" max="9989" width="13.140625" style="42" customWidth="1"/>
    <col min="9990" max="10240" width="9.140625" style="42"/>
    <col min="10241" max="10241" width="49" style="42" customWidth="1"/>
    <col min="10242" max="10242" width="28.7109375" style="42" customWidth="1"/>
    <col min="10243" max="10243" width="17.28515625" style="42" customWidth="1"/>
    <col min="10244" max="10244" width="15.85546875" style="42" customWidth="1"/>
    <col min="10245" max="10245" width="13.140625" style="42" customWidth="1"/>
    <col min="10246" max="10496" width="9.140625" style="42"/>
    <col min="10497" max="10497" width="49" style="42" customWidth="1"/>
    <col min="10498" max="10498" width="28.7109375" style="42" customWidth="1"/>
    <col min="10499" max="10499" width="17.28515625" style="42" customWidth="1"/>
    <col min="10500" max="10500" width="15.85546875" style="42" customWidth="1"/>
    <col min="10501" max="10501" width="13.140625" style="42" customWidth="1"/>
    <col min="10502" max="10752" width="9.140625" style="42"/>
    <col min="10753" max="10753" width="49" style="42" customWidth="1"/>
    <col min="10754" max="10754" width="28.7109375" style="42" customWidth="1"/>
    <col min="10755" max="10755" width="17.28515625" style="42" customWidth="1"/>
    <col min="10756" max="10756" width="15.85546875" style="42" customWidth="1"/>
    <col min="10757" max="10757" width="13.140625" style="42" customWidth="1"/>
    <col min="10758" max="11008" width="9.140625" style="42"/>
    <col min="11009" max="11009" width="49" style="42" customWidth="1"/>
    <col min="11010" max="11010" width="28.7109375" style="42" customWidth="1"/>
    <col min="11011" max="11011" width="17.28515625" style="42" customWidth="1"/>
    <col min="11012" max="11012" width="15.85546875" style="42" customWidth="1"/>
    <col min="11013" max="11013" width="13.140625" style="42" customWidth="1"/>
    <col min="11014" max="11264" width="9.140625" style="42"/>
    <col min="11265" max="11265" width="49" style="42" customWidth="1"/>
    <col min="11266" max="11266" width="28.7109375" style="42" customWidth="1"/>
    <col min="11267" max="11267" width="17.28515625" style="42" customWidth="1"/>
    <col min="11268" max="11268" width="15.85546875" style="42" customWidth="1"/>
    <col min="11269" max="11269" width="13.140625" style="42" customWidth="1"/>
    <col min="11270" max="11520" width="9.140625" style="42"/>
    <col min="11521" max="11521" width="49" style="42" customWidth="1"/>
    <col min="11522" max="11522" width="28.7109375" style="42" customWidth="1"/>
    <col min="11523" max="11523" width="17.28515625" style="42" customWidth="1"/>
    <col min="11524" max="11524" width="15.85546875" style="42" customWidth="1"/>
    <col min="11525" max="11525" width="13.140625" style="42" customWidth="1"/>
    <col min="11526" max="11776" width="9.140625" style="42"/>
    <col min="11777" max="11777" width="49" style="42" customWidth="1"/>
    <col min="11778" max="11778" width="28.7109375" style="42" customWidth="1"/>
    <col min="11779" max="11779" width="17.28515625" style="42" customWidth="1"/>
    <col min="11780" max="11780" width="15.85546875" style="42" customWidth="1"/>
    <col min="11781" max="11781" width="13.140625" style="42" customWidth="1"/>
    <col min="11782" max="12032" width="9.140625" style="42"/>
    <col min="12033" max="12033" width="49" style="42" customWidth="1"/>
    <col min="12034" max="12034" width="28.7109375" style="42" customWidth="1"/>
    <col min="12035" max="12035" width="17.28515625" style="42" customWidth="1"/>
    <col min="12036" max="12036" width="15.85546875" style="42" customWidth="1"/>
    <col min="12037" max="12037" width="13.140625" style="42" customWidth="1"/>
    <col min="12038" max="12288" width="9.140625" style="42"/>
    <col min="12289" max="12289" width="49" style="42" customWidth="1"/>
    <col min="12290" max="12290" width="28.7109375" style="42" customWidth="1"/>
    <col min="12291" max="12291" width="17.28515625" style="42" customWidth="1"/>
    <col min="12292" max="12292" width="15.85546875" style="42" customWidth="1"/>
    <col min="12293" max="12293" width="13.140625" style="42" customWidth="1"/>
    <col min="12294" max="12544" width="9.140625" style="42"/>
    <col min="12545" max="12545" width="49" style="42" customWidth="1"/>
    <col min="12546" max="12546" width="28.7109375" style="42" customWidth="1"/>
    <col min="12547" max="12547" width="17.28515625" style="42" customWidth="1"/>
    <col min="12548" max="12548" width="15.85546875" style="42" customWidth="1"/>
    <col min="12549" max="12549" width="13.140625" style="42" customWidth="1"/>
    <col min="12550" max="12800" width="9.140625" style="42"/>
    <col min="12801" max="12801" width="49" style="42" customWidth="1"/>
    <col min="12802" max="12802" width="28.7109375" style="42" customWidth="1"/>
    <col min="12803" max="12803" width="17.28515625" style="42" customWidth="1"/>
    <col min="12804" max="12804" width="15.85546875" style="42" customWidth="1"/>
    <col min="12805" max="12805" width="13.140625" style="42" customWidth="1"/>
    <col min="12806" max="13056" width="9.140625" style="42"/>
    <col min="13057" max="13057" width="49" style="42" customWidth="1"/>
    <col min="13058" max="13058" width="28.7109375" style="42" customWidth="1"/>
    <col min="13059" max="13059" width="17.28515625" style="42" customWidth="1"/>
    <col min="13060" max="13060" width="15.85546875" style="42" customWidth="1"/>
    <col min="13061" max="13061" width="13.140625" style="42" customWidth="1"/>
    <col min="13062" max="13312" width="9.140625" style="42"/>
    <col min="13313" max="13313" width="49" style="42" customWidth="1"/>
    <col min="13314" max="13314" width="28.7109375" style="42" customWidth="1"/>
    <col min="13315" max="13315" width="17.28515625" style="42" customWidth="1"/>
    <col min="13316" max="13316" width="15.85546875" style="42" customWidth="1"/>
    <col min="13317" max="13317" width="13.140625" style="42" customWidth="1"/>
    <col min="13318" max="13568" width="9.140625" style="42"/>
    <col min="13569" max="13569" width="49" style="42" customWidth="1"/>
    <col min="13570" max="13570" width="28.7109375" style="42" customWidth="1"/>
    <col min="13571" max="13571" width="17.28515625" style="42" customWidth="1"/>
    <col min="13572" max="13572" width="15.85546875" style="42" customWidth="1"/>
    <col min="13573" max="13573" width="13.140625" style="42" customWidth="1"/>
    <col min="13574" max="13824" width="9.140625" style="42"/>
    <col min="13825" max="13825" width="49" style="42" customWidth="1"/>
    <col min="13826" max="13826" width="28.7109375" style="42" customWidth="1"/>
    <col min="13827" max="13827" width="17.28515625" style="42" customWidth="1"/>
    <col min="13828" max="13828" width="15.85546875" style="42" customWidth="1"/>
    <col min="13829" max="13829" width="13.140625" style="42" customWidth="1"/>
    <col min="13830" max="14080" width="9.140625" style="42"/>
    <col min="14081" max="14081" width="49" style="42" customWidth="1"/>
    <col min="14082" max="14082" width="28.7109375" style="42" customWidth="1"/>
    <col min="14083" max="14083" width="17.28515625" style="42" customWidth="1"/>
    <col min="14084" max="14084" width="15.85546875" style="42" customWidth="1"/>
    <col min="14085" max="14085" width="13.140625" style="42" customWidth="1"/>
    <col min="14086" max="14336" width="9.140625" style="42"/>
    <col min="14337" max="14337" width="49" style="42" customWidth="1"/>
    <col min="14338" max="14338" width="28.7109375" style="42" customWidth="1"/>
    <col min="14339" max="14339" width="17.28515625" style="42" customWidth="1"/>
    <col min="14340" max="14340" width="15.85546875" style="42" customWidth="1"/>
    <col min="14341" max="14341" width="13.140625" style="42" customWidth="1"/>
    <col min="14342" max="14592" width="9.140625" style="42"/>
    <col min="14593" max="14593" width="49" style="42" customWidth="1"/>
    <col min="14594" max="14594" width="28.7109375" style="42" customWidth="1"/>
    <col min="14595" max="14595" width="17.28515625" style="42" customWidth="1"/>
    <col min="14596" max="14596" width="15.85546875" style="42" customWidth="1"/>
    <col min="14597" max="14597" width="13.140625" style="42" customWidth="1"/>
    <col min="14598" max="14848" width="9.140625" style="42"/>
    <col min="14849" max="14849" width="49" style="42" customWidth="1"/>
    <col min="14850" max="14850" width="28.7109375" style="42" customWidth="1"/>
    <col min="14851" max="14851" width="17.28515625" style="42" customWidth="1"/>
    <col min="14852" max="14852" width="15.85546875" style="42" customWidth="1"/>
    <col min="14853" max="14853" width="13.140625" style="42" customWidth="1"/>
    <col min="14854" max="15104" width="9.140625" style="42"/>
    <col min="15105" max="15105" width="49" style="42" customWidth="1"/>
    <col min="15106" max="15106" width="28.7109375" style="42" customWidth="1"/>
    <col min="15107" max="15107" width="17.28515625" style="42" customWidth="1"/>
    <col min="15108" max="15108" width="15.85546875" style="42" customWidth="1"/>
    <col min="15109" max="15109" width="13.140625" style="42" customWidth="1"/>
    <col min="15110" max="15360" width="9.140625" style="42"/>
    <col min="15361" max="15361" width="49" style="42" customWidth="1"/>
    <col min="15362" max="15362" width="28.7109375" style="42" customWidth="1"/>
    <col min="15363" max="15363" width="17.28515625" style="42" customWidth="1"/>
    <col min="15364" max="15364" width="15.85546875" style="42" customWidth="1"/>
    <col min="15365" max="15365" width="13.140625" style="42" customWidth="1"/>
    <col min="15366" max="15616" width="9.140625" style="42"/>
    <col min="15617" max="15617" width="49" style="42" customWidth="1"/>
    <col min="15618" max="15618" width="28.7109375" style="42" customWidth="1"/>
    <col min="15619" max="15619" width="17.28515625" style="42" customWidth="1"/>
    <col min="15620" max="15620" width="15.85546875" style="42" customWidth="1"/>
    <col min="15621" max="15621" width="13.140625" style="42" customWidth="1"/>
    <col min="15622" max="15872" width="9.140625" style="42"/>
    <col min="15873" max="15873" width="49" style="42" customWidth="1"/>
    <col min="15874" max="15874" width="28.7109375" style="42" customWidth="1"/>
    <col min="15875" max="15875" width="17.28515625" style="42" customWidth="1"/>
    <col min="15876" max="15876" width="15.85546875" style="42" customWidth="1"/>
    <col min="15877" max="15877" width="13.140625" style="42" customWidth="1"/>
    <col min="15878" max="16128" width="9.140625" style="42"/>
    <col min="16129" max="16129" width="49" style="42" customWidth="1"/>
    <col min="16130" max="16130" width="28.7109375" style="42" customWidth="1"/>
    <col min="16131" max="16131" width="17.28515625" style="42" customWidth="1"/>
    <col min="16132" max="16132" width="15.85546875" style="42" customWidth="1"/>
    <col min="16133" max="16133" width="13.140625" style="42" customWidth="1"/>
    <col min="16134" max="16384" width="9.140625" style="42"/>
  </cols>
  <sheetData>
    <row r="1" spans="1:5" ht="18.75">
      <c r="A1" s="40"/>
      <c r="B1" s="41"/>
      <c r="C1" s="146" t="s">
        <v>113</v>
      </c>
      <c r="D1" s="146"/>
      <c r="E1" s="146"/>
    </row>
    <row r="2" spans="1:5" ht="18.75">
      <c r="A2" s="40"/>
      <c r="B2" s="146" t="s">
        <v>179</v>
      </c>
      <c r="C2" s="146"/>
      <c r="D2" s="146"/>
      <c r="E2" s="146"/>
    </row>
    <row r="3" spans="1:5" ht="18.75">
      <c r="A3" s="40"/>
      <c r="B3" s="146" t="s">
        <v>180</v>
      </c>
      <c r="C3" s="146"/>
      <c r="D3" s="146"/>
      <c r="E3" s="146"/>
    </row>
    <row r="4" spans="1:5" ht="18.75">
      <c r="A4" s="40"/>
      <c r="B4" s="41"/>
      <c r="C4" s="146" t="s">
        <v>219</v>
      </c>
      <c r="D4" s="146"/>
      <c r="E4" s="146"/>
    </row>
    <row r="5" spans="1:5" ht="16.5">
      <c r="A5" s="40"/>
      <c r="B5" s="41"/>
      <c r="C5" s="147"/>
      <c r="D5" s="147"/>
      <c r="E5" s="147"/>
    </row>
    <row r="6" spans="1:5" ht="33.75" customHeight="1">
      <c r="A6" s="148" t="s">
        <v>222</v>
      </c>
      <c r="B6" s="148"/>
      <c r="C6" s="148"/>
      <c r="D6" s="148"/>
      <c r="E6" s="148"/>
    </row>
    <row r="7" spans="1:5">
      <c r="A7" s="43"/>
      <c r="B7" s="43"/>
      <c r="C7" s="44"/>
      <c r="D7" s="45"/>
      <c r="E7" s="46"/>
    </row>
    <row r="8" spans="1:5">
      <c r="A8" s="149" t="s">
        <v>55</v>
      </c>
      <c r="B8" s="149" t="s">
        <v>56</v>
      </c>
      <c r="C8" s="151" t="s">
        <v>2</v>
      </c>
      <c r="D8" s="153" t="s">
        <v>226</v>
      </c>
      <c r="E8" s="155" t="s">
        <v>3</v>
      </c>
    </row>
    <row r="9" spans="1:5" ht="51" customHeight="1">
      <c r="A9" s="150"/>
      <c r="B9" s="150"/>
      <c r="C9" s="152"/>
      <c r="D9" s="154"/>
      <c r="E9" s="156"/>
    </row>
    <row r="10" spans="1:5" ht="15.75">
      <c r="A10" s="47" t="s">
        <v>29</v>
      </c>
      <c r="B10" s="47" t="s">
        <v>30</v>
      </c>
      <c r="C10" s="48" t="s">
        <v>31</v>
      </c>
      <c r="D10" s="49" t="s">
        <v>32</v>
      </c>
      <c r="E10" s="50">
        <v>5</v>
      </c>
    </row>
    <row r="11" spans="1:5" ht="15.75">
      <c r="A11" s="51" t="s">
        <v>57</v>
      </c>
      <c r="B11" s="52" t="s">
        <v>58</v>
      </c>
      <c r="C11" s="53">
        <f>C12+C18+C20+C22+C25+C28+C30+C32</f>
        <v>5339155.3</v>
      </c>
      <c r="D11" s="53">
        <f>D12+D18+D20+D22+D25+D28+D30+D32</f>
        <v>1275805.1600000001</v>
      </c>
      <c r="E11" s="54">
        <f>D11/C11*100</f>
        <v>23.89526223370952</v>
      </c>
    </row>
    <row r="12" spans="1:5" ht="15.75">
      <c r="A12" s="55" t="s">
        <v>59</v>
      </c>
      <c r="B12" s="56" t="s">
        <v>60</v>
      </c>
      <c r="C12" s="53">
        <f>SUM(C13:C17)</f>
        <v>1891888.16</v>
      </c>
      <c r="D12" s="53">
        <f>SUM(D13:D17)</f>
        <v>394995.63</v>
      </c>
      <c r="E12" s="54">
        <f>D12/C12*100</f>
        <v>20.878381626956216</v>
      </c>
    </row>
    <row r="13" spans="1:5" ht="47.25">
      <c r="A13" s="57" t="s">
        <v>61</v>
      </c>
      <c r="B13" s="58" t="s">
        <v>62</v>
      </c>
      <c r="C13" s="59">
        <v>600000</v>
      </c>
      <c r="D13" s="59">
        <v>150956</v>
      </c>
      <c r="E13" s="60">
        <f>D13/C13*100</f>
        <v>25.159333333333333</v>
      </c>
    </row>
    <row r="14" spans="1:5" ht="63">
      <c r="A14" s="57" t="s">
        <v>63</v>
      </c>
      <c r="B14" s="58" t="s">
        <v>64</v>
      </c>
      <c r="C14" s="59">
        <v>1031000</v>
      </c>
      <c r="D14" s="59">
        <v>191660.91</v>
      </c>
      <c r="E14" s="60">
        <f t="shared" ref="E14:E33" si="0">D14/C14*100</f>
        <v>18.589806983511153</v>
      </c>
    </row>
    <row r="15" spans="1:5" ht="47.25">
      <c r="A15" s="110" t="s">
        <v>205</v>
      </c>
      <c r="B15" s="131" t="s">
        <v>154</v>
      </c>
      <c r="C15" s="59">
        <v>44246.65</v>
      </c>
      <c r="D15" s="59">
        <v>11064</v>
      </c>
      <c r="E15" s="60">
        <f t="shared" si="0"/>
        <v>25.005282885822993</v>
      </c>
    </row>
    <row r="16" spans="1:5" ht="15.75">
      <c r="A16" s="57" t="s">
        <v>80</v>
      </c>
      <c r="B16" s="58" t="s">
        <v>79</v>
      </c>
      <c r="C16" s="59">
        <v>50000</v>
      </c>
      <c r="D16" s="59">
        <v>0</v>
      </c>
      <c r="E16" s="60">
        <f t="shared" si="0"/>
        <v>0</v>
      </c>
    </row>
    <row r="17" spans="1:5" ht="15.75">
      <c r="A17" s="57" t="s">
        <v>65</v>
      </c>
      <c r="B17" s="58" t="s">
        <v>66</v>
      </c>
      <c r="C17" s="59">
        <v>166641.51</v>
      </c>
      <c r="D17" s="59">
        <v>41314.720000000001</v>
      </c>
      <c r="E17" s="60">
        <f t="shared" si="0"/>
        <v>24.792574191148411</v>
      </c>
    </row>
    <row r="18" spans="1:5" s="62" customFormat="1" ht="15.75">
      <c r="A18" s="55" t="s">
        <v>87</v>
      </c>
      <c r="B18" s="56" t="s">
        <v>81</v>
      </c>
      <c r="C18" s="53">
        <f>C19</f>
        <v>95500</v>
      </c>
      <c r="D18" s="53">
        <f>D19</f>
        <v>22991</v>
      </c>
      <c r="E18" s="54">
        <f t="shared" si="0"/>
        <v>24.074345549738219</v>
      </c>
    </row>
    <row r="19" spans="1:5" ht="15.75">
      <c r="A19" s="57" t="s">
        <v>88</v>
      </c>
      <c r="B19" s="58" t="s">
        <v>82</v>
      </c>
      <c r="C19" s="59">
        <v>95500</v>
      </c>
      <c r="D19" s="59">
        <v>22991</v>
      </c>
      <c r="E19" s="60">
        <f t="shared" si="0"/>
        <v>24.074345549738219</v>
      </c>
    </row>
    <row r="20" spans="1:5" ht="33.75" customHeight="1">
      <c r="A20" s="55" t="s">
        <v>89</v>
      </c>
      <c r="B20" s="56" t="s">
        <v>83</v>
      </c>
      <c r="C20" s="53">
        <f>C21</f>
        <v>50000</v>
      </c>
      <c r="D20" s="53">
        <f>D21</f>
        <v>0</v>
      </c>
      <c r="E20" s="54">
        <f t="shared" si="0"/>
        <v>0</v>
      </c>
    </row>
    <row r="21" spans="1:5" ht="50.25" customHeight="1">
      <c r="A21" s="57" t="s">
        <v>204</v>
      </c>
      <c r="B21" s="58" t="s">
        <v>84</v>
      </c>
      <c r="C21" s="59">
        <v>50000</v>
      </c>
      <c r="D21" s="59">
        <v>0</v>
      </c>
      <c r="E21" s="60">
        <f t="shared" si="0"/>
        <v>0</v>
      </c>
    </row>
    <row r="22" spans="1:5" ht="15.75">
      <c r="A22" s="55" t="s">
        <v>67</v>
      </c>
      <c r="B22" s="56" t="s">
        <v>68</v>
      </c>
      <c r="C22" s="53">
        <f>SUM(C23:C24)</f>
        <v>570020.81000000006</v>
      </c>
      <c r="D22" s="53">
        <f>SUM(D23:D24)</f>
        <v>284431</v>
      </c>
      <c r="E22" s="54">
        <f t="shared" si="0"/>
        <v>49.898353710981183</v>
      </c>
    </row>
    <row r="23" spans="1:5" ht="15.75">
      <c r="A23" s="132" t="s">
        <v>202</v>
      </c>
      <c r="B23" s="58" t="s">
        <v>203</v>
      </c>
      <c r="C23" s="59">
        <v>569020.81000000006</v>
      </c>
      <c r="D23" s="59">
        <v>284431</v>
      </c>
      <c r="E23" s="60">
        <f t="shared" si="0"/>
        <v>49.986045325829117</v>
      </c>
    </row>
    <row r="24" spans="1:5" ht="31.5">
      <c r="A24" s="57" t="s">
        <v>143</v>
      </c>
      <c r="B24" s="58" t="s">
        <v>142</v>
      </c>
      <c r="C24" s="59">
        <v>1000</v>
      </c>
      <c r="D24" s="59">
        <v>0</v>
      </c>
      <c r="E24" s="60">
        <f t="shared" si="0"/>
        <v>0</v>
      </c>
    </row>
    <row r="25" spans="1:5" ht="31.5">
      <c r="A25" s="55" t="s">
        <v>90</v>
      </c>
      <c r="B25" s="56" t="s">
        <v>85</v>
      </c>
      <c r="C25" s="53">
        <f>C27+C26</f>
        <v>857227.33</v>
      </c>
      <c r="D25" s="53">
        <f>D27+D26</f>
        <v>138387.54</v>
      </c>
      <c r="E25" s="54">
        <f t="shared" si="0"/>
        <v>16.143622019143976</v>
      </c>
    </row>
    <row r="26" spans="1:5" ht="15.75">
      <c r="A26" s="109" t="s">
        <v>145</v>
      </c>
      <c r="B26" s="108" t="s">
        <v>144</v>
      </c>
      <c r="C26" s="59">
        <v>174561.62</v>
      </c>
      <c r="D26" s="59">
        <v>0</v>
      </c>
      <c r="E26" s="60">
        <f t="shared" si="0"/>
        <v>0</v>
      </c>
    </row>
    <row r="27" spans="1:5" ht="15.75">
      <c r="A27" s="57" t="s">
        <v>91</v>
      </c>
      <c r="B27" s="58" t="s">
        <v>86</v>
      </c>
      <c r="C27" s="59">
        <v>682665.71</v>
      </c>
      <c r="D27" s="59">
        <v>138387.54</v>
      </c>
      <c r="E27" s="60">
        <f t="shared" si="0"/>
        <v>20.271640712699636</v>
      </c>
    </row>
    <row r="28" spans="1:5" ht="15.75">
      <c r="A28" s="55" t="s">
        <v>69</v>
      </c>
      <c r="B28" s="56" t="s">
        <v>70</v>
      </c>
      <c r="C28" s="53">
        <f>C29</f>
        <v>1000</v>
      </c>
      <c r="D28" s="53">
        <f>D29</f>
        <v>0</v>
      </c>
      <c r="E28" s="54">
        <f t="shared" si="0"/>
        <v>0</v>
      </c>
    </row>
    <row r="29" spans="1:5" ht="15.75">
      <c r="A29" s="57" t="s">
        <v>118</v>
      </c>
      <c r="B29" s="58" t="s">
        <v>119</v>
      </c>
      <c r="C29" s="59">
        <v>1000</v>
      </c>
      <c r="D29" s="59">
        <v>0</v>
      </c>
      <c r="E29" s="60">
        <f t="shared" si="0"/>
        <v>0</v>
      </c>
    </row>
    <row r="30" spans="1:5" ht="15.75">
      <c r="A30" s="55" t="s">
        <v>71</v>
      </c>
      <c r="B30" s="56" t="s">
        <v>72</v>
      </c>
      <c r="C30" s="53">
        <f>C31</f>
        <v>1758499</v>
      </c>
      <c r="D30" s="53">
        <f>D31</f>
        <v>406244.99</v>
      </c>
      <c r="E30" s="54">
        <f t="shared" si="0"/>
        <v>23.101803867957845</v>
      </c>
    </row>
    <row r="31" spans="1:5" ht="15.75">
      <c r="A31" s="57" t="s">
        <v>73</v>
      </c>
      <c r="B31" s="58" t="s">
        <v>74</v>
      </c>
      <c r="C31" s="59">
        <v>1758499</v>
      </c>
      <c r="D31" s="59">
        <v>406244.99</v>
      </c>
      <c r="E31" s="60">
        <f t="shared" si="0"/>
        <v>23.101803867957845</v>
      </c>
    </row>
    <row r="32" spans="1:5" ht="15.75">
      <c r="A32" s="55" t="s">
        <v>75</v>
      </c>
      <c r="B32" s="56" t="s">
        <v>76</v>
      </c>
      <c r="C32" s="53">
        <f>C33</f>
        <v>115020</v>
      </c>
      <c r="D32" s="53">
        <f>D33</f>
        <v>28755</v>
      </c>
      <c r="E32" s="54">
        <f t="shared" si="0"/>
        <v>25</v>
      </c>
    </row>
    <row r="33" spans="1:5" ht="15.75">
      <c r="A33" s="57" t="s">
        <v>77</v>
      </c>
      <c r="B33" s="58" t="s">
        <v>78</v>
      </c>
      <c r="C33" s="59">
        <v>115020</v>
      </c>
      <c r="D33" s="59">
        <v>28755</v>
      </c>
      <c r="E33" s="60">
        <f t="shared" si="0"/>
        <v>25</v>
      </c>
    </row>
    <row r="34" spans="1:5">
      <c r="A34" s="61"/>
      <c r="B34" s="61"/>
      <c r="C34" s="61"/>
      <c r="D34" s="61"/>
      <c r="E34" s="61"/>
    </row>
  </sheetData>
  <mergeCells count="11">
    <mergeCell ref="A6:E6"/>
    <mergeCell ref="A8:A9"/>
    <mergeCell ref="B8:B9"/>
    <mergeCell ref="C8:C9"/>
    <mergeCell ref="D8:D9"/>
    <mergeCell ref="E8:E9"/>
    <mergeCell ref="B3:E3"/>
    <mergeCell ref="C1:E1"/>
    <mergeCell ref="B2:E2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opLeftCell="A5" workbookViewId="0">
      <selection activeCell="E15" sqref="E15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12" max="12" width="10.7109375" bestFit="1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12" s="63" customFormat="1" ht="18.75" customHeight="1">
      <c r="C1" s="157" t="s">
        <v>112</v>
      </c>
      <c r="D1" s="157"/>
      <c r="E1" s="157"/>
      <c r="F1" s="157"/>
    </row>
    <row r="2" spans="1:12" s="63" customFormat="1" ht="18.75" customHeight="1">
      <c r="C2" s="157" t="s">
        <v>181</v>
      </c>
      <c r="D2" s="157"/>
      <c r="E2" s="157"/>
      <c r="F2" s="157"/>
    </row>
    <row r="3" spans="1:12" s="63" customFormat="1" ht="18.75" customHeight="1">
      <c r="C3" s="157" t="s">
        <v>120</v>
      </c>
      <c r="D3" s="157"/>
      <c r="E3" s="157"/>
      <c r="F3" s="157"/>
    </row>
    <row r="4" spans="1:12" s="63" customFormat="1" ht="18.75" customHeight="1">
      <c r="C4" s="157" t="s">
        <v>219</v>
      </c>
      <c r="D4" s="157"/>
      <c r="E4" s="157"/>
      <c r="F4" s="157"/>
    </row>
    <row r="5" spans="1:12" ht="18.75" customHeight="1">
      <c r="A5" s="63"/>
    </row>
    <row r="6" spans="1:12" ht="39.75" customHeight="1">
      <c r="A6" s="160" t="s">
        <v>223</v>
      </c>
      <c r="B6" s="160"/>
      <c r="C6" s="160"/>
      <c r="D6" s="160"/>
      <c r="E6" s="160"/>
      <c r="F6" s="160"/>
    </row>
    <row r="7" spans="1:12" ht="18.75" customHeight="1">
      <c r="A7" s="161"/>
      <c r="B7" s="161"/>
      <c r="C7" s="161"/>
      <c r="D7" s="64"/>
      <c r="E7" s="64"/>
      <c r="F7" s="64"/>
      <c r="G7" s="65"/>
    </row>
    <row r="8" spans="1:12" s="92" customFormat="1" ht="40.5" customHeight="1">
      <c r="A8" s="159" t="s">
        <v>92</v>
      </c>
      <c r="B8" s="159"/>
      <c r="C8" s="162" t="s">
        <v>93</v>
      </c>
      <c r="D8" s="164" t="s">
        <v>2</v>
      </c>
      <c r="E8" s="164" t="s">
        <v>226</v>
      </c>
      <c r="F8" s="164" t="s">
        <v>3</v>
      </c>
    </row>
    <row r="9" spans="1:12" s="92" customFormat="1" ht="76.5" customHeight="1">
      <c r="A9" s="158" t="s">
        <v>94</v>
      </c>
      <c r="B9" s="158" t="s">
        <v>95</v>
      </c>
      <c r="C9" s="162"/>
      <c r="D9" s="165"/>
      <c r="E9" s="165"/>
      <c r="F9" s="165"/>
    </row>
    <row r="10" spans="1:12" s="92" customFormat="1" ht="38.25" customHeight="1">
      <c r="A10" s="159"/>
      <c r="B10" s="159"/>
      <c r="C10" s="163"/>
      <c r="D10" s="166"/>
      <c r="E10" s="166"/>
      <c r="F10" s="166"/>
    </row>
    <row r="11" spans="1:12" s="92" customFormat="1" ht="15.75">
      <c r="A11" s="93">
        <v>1</v>
      </c>
      <c r="B11" s="93">
        <v>2</v>
      </c>
      <c r="C11" s="94">
        <v>3</v>
      </c>
      <c r="D11" s="39">
        <v>4</v>
      </c>
      <c r="E11" s="39">
        <v>5</v>
      </c>
      <c r="F11" s="39">
        <v>6</v>
      </c>
    </row>
    <row r="12" spans="1:12" ht="60" customHeight="1">
      <c r="A12" s="66" t="s">
        <v>122</v>
      </c>
      <c r="B12" s="67"/>
      <c r="C12" s="68" t="s">
        <v>121</v>
      </c>
      <c r="D12" s="69"/>
      <c r="E12" s="69"/>
      <c r="F12" s="69"/>
    </row>
    <row r="13" spans="1:12" ht="68.25" customHeight="1">
      <c r="A13" s="70" t="s">
        <v>122</v>
      </c>
      <c r="B13" s="71" t="s">
        <v>96</v>
      </c>
      <c r="C13" s="72" t="s">
        <v>97</v>
      </c>
      <c r="D13" s="69">
        <v>-5168155.3</v>
      </c>
      <c r="E13" s="69">
        <v>-1511162.54</v>
      </c>
      <c r="F13" s="69">
        <f>E13/D13*100</f>
        <v>29.239882555386831</v>
      </c>
    </row>
    <row r="14" spans="1:12" ht="69" customHeight="1">
      <c r="A14" s="70" t="s">
        <v>122</v>
      </c>
      <c r="B14" s="71" t="s">
        <v>98</v>
      </c>
      <c r="C14" s="72" t="s">
        <v>99</v>
      </c>
      <c r="D14" s="69">
        <v>5339155.3</v>
      </c>
      <c r="E14" s="69">
        <v>1275805.1599999999</v>
      </c>
      <c r="F14" s="69">
        <f>E14/D14*100</f>
        <v>23.895262233709516</v>
      </c>
      <c r="L14" s="133"/>
    </row>
  </sheetData>
  <mergeCells count="13">
    <mergeCell ref="C1:F1"/>
    <mergeCell ref="C2:F2"/>
    <mergeCell ref="C3:F3"/>
    <mergeCell ref="B9:B10"/>
    <mergeCell ref="C4:F4"/>
    <mergeCell ref="A6:F6"/>
    <mergeCell ref="A7:C7"/>
    <mergeCell ref="A8:B8"/>
    <mergeCell ref="C8:C10"/>
    <mergeCell ref="D8:D10"/>
    <mergeCell ref="E8:E10"/>
    <mergeCell ref="F8:F10"/>
    <mergeCell ref="A9:A10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opLeftCell="A13" workbookViewId="0">
      <selection activeCell="C19" sqref="C19"/>
    </sheetView>
  </sheetViews>
  <sheetFormatPr defaultRowHeight="18.75"/>
  <cols>
    <col min="1" max="1" width="44" style="63" customWidth="1"/>
    <col min="2" max="2" width="18" style="63" customWidth="1"/>
    <col min="3" max="3" width="34.28515625" style="63" customWidth="1"/>
    <col min="4" max="256" width="9.140625" style="63"/>
    <col min="257" max="257" width="44" style="63" customWidth="1"/>
    <col min="258" max="258" width="18" style="63" customWidth="1"/>
    <col min="259" max="259" width="28.5703125" style="63" customWidth="1"/>
    <col min="260" max="512" width="9.140625" style="63"/>
    <col min="513" max="513" width="44" style="63" customWidth="1"/>
    <col min="514" max="514" width="18" style="63" customWidth="1"/>
    <col min="515" max="515" width="28.5703125" style="63" customWidth="1"/>
    <col min="516" max="768" width="9.140625" style="63"/>
    <col min="769" max="769" width="44" style="63" customWidth="1"/>
    <col min="770" max="770" width="18" style="63" customWidth="1"/>
    <col min="771" max="771" width="28.5703125" style="63" customWidth="1"/>
    <col min="772" max="1024" width="9.140625" style="63"/>
    <col min="1025" max="1025" width="44" style="63" customWidth="1"/>
    <col min="1026" max="1026" width="18" style="63" customWidth="1"/>
    <col min="1027" max="1027" width="28.5703125" style="63" customWidth="1"/>
    <col min="1028" max="1280" width="9.140625" style="63"/>
    <col min="1281" max="1281" width="44" style="63" customWidth="1"/>
    <col min="1282" max="1282" width="18" style="63" customWidth="1"/>
    <col min="1283" max="1283" width="28.5703125" style="63" customWidth="1"/>
    <col min="1284" max="1536" width="9.140625" style="63"/>
    <col min="1537" max="1537" width="44" style="63" customWidth="1"/>
    <col min="1538" max="1538" width="18" style="63" customWidth="1"/>
    <col min="1539" max="1539" width="28.5703125" style="63" customWidth="1"/>
    <col min="1540" max="1792" width="9.140625" style="63"/>
    <col min="1793" max="1793" width="44" style="63" customWidth="1"/>
    <col min="1794" max="1794" width="18" style="63" customWidth="1"/>
    <col min="1795" max="1795" width="28.5703125" style="63" customWidth="1"/>
    <col min="1796" max="2048" width="9.140625" style="63"/>
    <col min="2049" max="2049" width="44" style="63" customWidth="1"/>
    <col min="2050" max="2050" width="18" style="63" customWidth="1"/>
    <col min="2051" max="2051" width="28.5703125" style="63" customWidth="1"/>
    <col min="2052" max="2304" width="9.140625" style="63"/>
    <col min="2305" max="2305" width="44" style="63" customWidth="1"/>
    <col min="2306" max="2306" width="18" style="63" customWidth="1"/>
    <col min="2307" max="2307" width="28.5703125" style="63" customWidth="1"/>
    <col min="2308" max="2560" width="9.140625" style="63"/>
    <col min="2561" max="2561" width="44" style="63" customWidth="1"/>
    <col min="2562" max="2562" width="18" style="63" customWidth="1"/>
    <col min="2563" max="2563" width="28.5703125" style="63" customWidth="1"/>
    <col min="2564" max="2816" width="9.140625" style="63"/>
    <col min="2817" max="2817" width="44" style="63" customWidth="1"/>
    <col min="2818" max="2818" width="18" style="63" customWidth="1"/>
    <col min="2819" max="2819" width="28.5703125" style="63" customWidth="1"/>
    <col min="2820" max="3072" width="9.140625" style="63"/>
    <col min="3073" max="3073" width="44" style="63" customWidth="1"/>
    <col min="3074" max="3074" width="18" style="63" customWidth="1"/>
    <col min="3075" max="3075" width="28.5703125" style="63" customWidth="1"/>
    <col min="3076" max="3328" width="9.140625" style="63"/>
    <col min="3329" max="3329" width="44" style="63" customWidth="1"/>
    <col min="3330" max="3330" width="18" style="63" customWidth="1"/>
    <col min="3331" max="3331" width="28.5703125" style="63" customWidth="1"/>
    <col min="3332" max="3584" width="9.140625" style="63"/>
    <col min="3585" max="3585" width="44" style="63" customWidth="1"/>
    <col min="3586" max="3586" width="18" style="63" customWidth="1"/>
    <col min="3587" max="3587" width="28.5703125" style="63" customWidth="1"/>
    <col min="3588" max="3840" width="9.140625" style="63"/>
    <col min="3841" max="3841" width="44" style="63" customWidth="1"/>
    <col min="3842" max="3842" width="18" style="63" customWidth="1"/>
    <col min="3843" max="3843" width="28.5703125" style="63" customWidth="1"/>
    <col min="3844" max="4096" width="9.140625" style="63"/>
    <col min="4097" max="4097" width="44" style="63" customWidth="1"/>
    <col min="4098" max="4098" width="18" style="63" customWidth="1"/>
    <col min="4099" max="4099" width="28.5703125" style="63" customWidth="1"/>
    <col min="4100" max="4352" width="9.140625" style="63"/>
    <col min="4353" max="4353" width="44" style="63" customWidth="1"/>
    <col min="4354" max="4354" width="18" style="63" customWidth="1"/>
    <col min="4355" max="4355" width="28.5703125" style="63" customWidth="1"/>
    <col min="4356" max="4608" width="9.140625" style="63"/>
    <col min="4609" max="4609" width="44" style="63" customWidth="1"/>
    <col min="4610" max="4610" width="18" style="63" customWidth="1"/>
    <col min="4611" max="4611" width="28.5703125" style="63" customWidth="1"/>
    <col min="4612" max="4864" width="9.140625" style="63"/>
    <col min="4865" max="4865" width="44" style="63" customWidth="1"/>
    <col min="4866" max="4866" width="18" style="63" customWidth="1"/>
    <col min="4867" max="4867" width="28.5703125" style="63" customWidth="1"/>
    <col min="4868" max="5120" width="9.140625" style="63"/>
    <col min="5121" max="5121" width="44" style="63" customWidth="1"/>
    <col min="5122" max="5122" width="18" style="63" customWidth="1"/>
    <col min="5123" max="5123" width="28.5703125" style="63" customWidth="1"/>
    <col min="5124" max="5376" width="9.140625" style="63"/>
    <col min="5377" max="5377" width="44" style="63" customWidth="1"/>
    <col min="5378" max="5378" width="18" style="63" customWidth="1"/>
    <col min="5379" max="5379" width="28.5703125" style="63" customWidth="1"/>
    <col min="5380" max="5632" width="9.140625" style="63"/>
    <col min="5633" max="5633" width="44" style="63" customWidth="1"/>
    <col min="5634" max="5634" width="18" style="63" customWidth="1"/>
    <col min="5635" max="5635" width="28.5703125" style="63" customWidth="1"/>
    <col min="5636" max="5888" width="9.140625" style="63"/>
    <col min="5889" max="5889" width="44" style="63" customWidth="1"/>
    <col min="5890" max="5890" width="18" style="63" customWidth="1"/>
    <col min="5891" max="5891" width="28.5703125" style="63" customWidth="1"/>
    <col min="5892" max="6144" width="9.140625" style="63"/>
    <col min="6145" max="6145" width="44" style="63" customWidth="1"/>
    <col min="6146" max="6146" width="18" style="63" customWidth="1"/>
    <col min="6147" max="6147" width="28.5703125" style="63" customWidth="1"/>
    <col min="6148" max="6400" width="9.140625" style="63"/>
    <col min="6401" max="6401" width="44" style="63" customWidth="1"/>
    <col min="6402" max="6402" width="18" style="63" customWidth="1"/>
    <col min="6403" max="6403" width="28.5703125" style="63" customWidth="1"/>
    <col min="6404" max="6656" width="9.140625" style="63"/>
    <col min="6657" max="6657" width="44" style="63" customWidth="1"/>
    <col min="6658" max="6658" width="18" style="63" customWidth="1"/>
    <col min="6659" max="6659" width="28.5703125" style="63" customWidth="1"/>
    <col min="6660" max="6912" width="9.140625" style="63"/>
    <col min="6913" max="6913" width="44" style="63" customWidth="1"/>
    <col min="6914" max="6914" width="18" style="63" customWidth="1"/>
    <col min="6915" max="6915" width="28.5703125" style="63" customWidth="1"/>
    <col min="6916" max="7168" width="9.140625" style="63"/>
    <col min="7169" max="7169" width="44" style="63" customWidth="1"/>
    <col min="7170" max="7170" width="18" style="63" customWidth="1"/>
    <col min="7171" max="7171" width="28.5703125" style="63" customWidth="1"/>
    <col min="7172" max="7424" width="9.140625" style="63"/>
    <col min="7425" max="7425" width="44" style="63" customWidth="1"/>
    <col min="7426" max="7426" width="18" style="63" customWidth="1"/>
    <col min="7427" max="7427" width="28.5703125" style="63" customWidth="1"/>
    <col min="7428" max="7680" width="9.140625" style="63"/>
    <col min="7681" max="7681" width="44" style="63" customWidth="1"/>
    <col min="7682" max="7682" width="18" style="63" customWidth="1"/>
    <col min="7683" max="7683" width="28.5703125" style="63" customWidth="1"/>
    <col min="7684" max="7936" width="9.140625" style="63"/>
    <col min="7937" max="7937" width="44" style="63" customWidth="1"/>
    <col min="7938" max="7938" width="18" style="63" customWidth="1"/>
    <col min="7939" max="7939" width="28.5703125" style="63" customWidth="1"/>
    <col min="7940" max="8192" width="9.140625" style="63"/>
    <col min="8193" max="8193" width="44" style="63" customWidth="1"/>
    <col min="8194" max="8194" width="18" style="63" customWidth="1"/>
    <col min="8195" max="8195" width="28.5703125" style="63" customWidth="1"/>
    <col min="8196" max="8448" width="9.140625" style="63"/>
    <col min="8449" max="8449" width="44" style="63" customWidth="1"/>
    <col min="8450" max="8450" width="18" style="63" customWidth="1"/>
    <col min="8451" max="8451" width="28.5703125" style="63" customWidth="1"/>
    <col min="8452" max="8704" width="9.140625" style="63"/>
    <col min="8705" max="8705" width="44" style="63" customWidth="1"/>
    <col min="8706" max="8706" width="18" style="63" customWidth="1"/>
    <col min="8707" max="8707" width="28.5703125" style="63" customWidth="1"/>
    <col min="8708" max="8960" width="9.140625" style="63"/>
    <col min="8961" max="8961" width="44" style="63" customWidth="1"/>
    <col min="8962" max="8962" width="18" style="63" customWidth="1"/>
    <col min="8963" max="8963" width="28.5703125" style="63" customWidth="1"/>
    <col min="8964" max="9216" width="9.140625" style="63"/>
    <col min="9217" max="9217" width="44" style="63" customWidth="1"/>
    <col min="9218" max="9218" width="18" style="63" customWidth="1"/>
    <col min="9219" max="9219" width="28.5703125" style="63" customWidth="1"/>
    <col min="9220" max="9472" width="9.140625" style="63"/>
    <col min="9473" max="9473" width="44" style="63" customWidth="1"/>
    <col min="9474" max="9474" width="18" style="63" customWidth="1"/>
    <col min="9475" max="9475" width="28.5703125" style="63" customWidth="1"/>
    <col min="9476" max="9728" width="9.140625" style="63"/>
    <col min="9729" max="9729" width="44" style="63" customWidth="1"/>
    <col min="9730" max="9730" width="18" style="63" customWidth="1"/>
    <col min="9731" max="9731" width="28.5703125" style="63" customWidth="1"/>
    <col min="9732" max="9984" width="9.140625" style="63"/>
    <col min="9985" max="9985" width="44" style="63" customWidth="1"/>
    <col min="9986" max="9986" width="18" style="63" customWidth="1"/>
    <col min="9987" max="9987" width="28.5703125" style="63" customWidth="1"/>
    <col min="9988" max="10240" width="9.140625" style="63"/>
    <col min="10241" max="10241" width="44" style="63" customWidth="1"/>
    <col min="10242" max="10242" width="18" style="63" customWidth="1"/>
    <col min="10243" max="10243" width="28.5703125" style="63" customWidth="1"/>
    <col min="10244" max="10496" width="9.140625" style="63"/>
    <col min="10497" max="10497" width="44" style="63" customWidth="1"/>
    <col min="10498" max="10498" width="18" style="63" customWidth="1"/>
    <col min="10499" max="10499" width="28.5703125" style="63" customWidth="1"/>
    <col min="10500" max="10752" width="9.140625" style="63"/>
    <col min="10753" max="10753" width="44" style="63" customWidth="1"/>
    <col min="10754" max="10754" width="18" style="63" customWidth="1"/>
    <col min="10755" max="10755" width="28.5703125" style="63" customWidth="1"/>
    <col min="10756" max="11008" width="9.140625" style="63"/>
    <col min="11009" max="11009" width="44" style="63" customWidth="1"/>
    <col min="11010" max="11010" width="18" style="63" customWidth="1"/>
    <col min="11011" max="11011" width="28.5703125" style="63" customWidth="1"/>
    <col min="11012" max="11264" width="9.140625" style="63"/>
    <col min="11265" max="11265" width="44" style="63" customWidth="1"/>
    <col min="11266" max="11266" width="18" style="63" customWidth="1"/>
    <col min="11267" max="11267" width="28.5703125" style="63" customWidth="1"/>
    <col min="11268" max="11520" width="9.140625" style="63"/>
    <col min="11521" max="11521" width="44" style="63" customWidth="1"/>
    <col min="11522" max="11522" width="18" style="63" customWidth="1"/>
    <col min="11523" max="11523" width="28.5703125" style="63" customWidth="1"/>
    <col min="11524" max="11776" width="9.140625" style="63"/>
    <col min="11777" max="11777" width="44" style="63" customWidth="1"/>
    <col min="11778" max="11778" width="18" style="63" customWidth="1"/>
    <col min="11779" max="11779" width="28.5703125" style="63" customWidth="1"/>
    <col min="11780" max="12032" width="9.140625" style="63"/>
    <col min="12033" max="12033" width="44" style="63" customWidth="1"/>
    <col min="12034" max="12034" width="18" style="63" customWidth="1"/>
    <col min="12035" max="12035" width="28.5703125" style="63" customWidth="1"/>
    <col min="12036" max="12288" width="9.140625" style="63"/>
    <col min="12289" max="12289" width="44" style="63" customWidth="1"/>
    <col min="12290" max="12290" width="18" style="63" customWidth="1"/>
    <col min="12291" max="12291" width="28.5703125" style="63" customWidth="1"/>
    <col min="12292" max="12544" width="9.140625" style="63"/>
    <col min="12545" max="12545" width="44" style="63" customWidth="1"/>
    <col min="12546" max="12546" width="18" style="63" customWidth="1"/>
    <col min="12547" max="12547" width="28.5703125" style="63" customWidth="1"/>
    <col min="12548" max="12800" width="9.140625" style="63"/>
    <col min="12801" max="12801" width="44" style="63" customWidth="1"/>
    <col min="12802" max="12802" width="18" style="63" customWidth="1"/>
    <col min="12803" max="12803" width="28.5703125" style="63" customWidth="1"/>
    <col min="12804" max="13056" width="9.140625" style="63"/>
    <col min="13057" max="13057" width="44" style="63" customWidth="1"/>
    <col min="13058" max="13058" width="18" style="63" customWidth="1"/>
    <col min="13059" max="13059" width="28.5703125" style="63" customWidth="1"/>
    <col min="13060" max="13312" width="9.140625" style="63"/>
    <col min="13313" max="13313" width="44" style="63" customWidth="1"/>
    <col min="13314" max="13314" width="18" style="63" customWidth="1"/>
    <col min="13315" max="13315" width="28.5703125" style="63" customWidth="1"/>
    <col min="13316" max="13568" width="9.140625" style="63"/>
    <col min="13569" max="13569" width="44" style="63" customWidth="1"/>
    <col min="13570" max="13570" width="18" style="63" customWidth="1"/>
    <col min="13571" max="13571" width="28.5703125" style="63" customWidth="1"/>
    <col min="13572" max="13824" width="9.140625" style="63"/>
    <col min="13825" max="13825" width="44" style="63" customWidth="1"/>
    <col min="13826" max="13826" width="18" style="63" customWidth="1"/>
    <col min="13827" max="13827" width="28.5703125" style="63" customWidth="1"/>
    <col min="13828" max="14080" width="9.140625" style="63"/>
    <col min="14081" max="14081" width="44" style="63" customWidth="1"/>
    <col min="14082" max="14082" width="18" style="63" customWidth="1"/>
    <col min="14083" max="14083" width="28.5703125" style="63" customWidth="1"/>
    <col min="14084" max="14336" width="9.140625" style="63"/>
    <col min="14337" max="14337" width="44" style="63" customWidth="1"/>
    <col min="14338" max="14338" width="18" style="63" customWidth="1"/>
    <col min="14339" max="14339" width="28.5703125" style="63" customWidth="1"/>
    <col min="14340" max="14592" width="9.140625" style="63"/>
    <col min="14593" max="14593" width="44" style="63" customWidth="1"/>
    <col min="14594" max="14594" width="18" style="63" customWidth="1"/>
    <col min="14595" max="14595" width="28.5703125" style="63" customWidth="1"/>
    <col min="14596" max="14848" width="9.140625" style="63"/>
    <col min="14849" max="14849" width="44" style="63" customWidth="1"/>
    <col min="14850" max="14850" width="18" style="63" customWidth="1"/>
    <col min="14851" max="14851" width="28.5703125" style="63" customWidth="1"/>
    <col min="14852" max="15104" width="9.140625" style="63"/>
    <col min="15105" max="15105" width="44" style="63" customWidth="1"/>
    <col min="15106" max="15106" width="18" style="63" customWidth="1"/>
    <col min="15107" max="15107" width="28.5703125" style="63" customWidth="1"/>
    <col min="15108" max="15360" width="9.140625" style="63"/>
    <col min="15361" max="15361" width="44" style="63" customWidth="1"/>
    <col min="15362" max="15362" width="18" style="63" customWidth="1"/>
    <col min="15363" max="15363" width="28.5703125" style="63" customWidth="1"/>
    <col min="15364" max="15616" width="9.140625" style="63"/>
    <col min="15617" max="15617" width="44" style="63" customWidth="1"/>
    <col min="15618" max="15618" width="18" style="63" customWidth="1"/>
    <col min="15619" max="15619" width="28.5703125" style="63" customWidth="1"/>
    <col min="15620" max="15872" width="9.140625" style="63"/>
    <col min="15873" max="15873" width="44" style="63" customWidth="1"/>
    <col min="15874" max="15874" width="18" style="63" customWidth="1"/>
    <col min="15875" max="15875" width="28.5703125" style="63" customWidth="1"/>
    <col min="15876" max="16128" width="9.140625" style="63"/>
    <col min="16129" max="16129" width="44" style="63" customWidth="1"/>
    <col min="16130" max="16130" width="18" style="63" customWidth="1"/>
    <col min="16131" max="16131" width="28.5703125" style="63" customWidth="1"/>
    <col min="16132" max="16384" width="9.140625" style="63"/>
  </cols>
  <sheetData>
    <row r="1" spans="1:6">
      <c r="A1" s="168" t="s">
        <v>111</v>
      </c>
      <c r="B1" s="168"/>
      <c r="C1" s="168"/>
      <c r="F1" s="73"/>
    </row>
    <row r="2" spans="1:6">
      <c r="A2" s="74"/>
      <c r="B2" s="168" t="s">
        <v>181</v>
      </c>
      <c r="C2" s="168"/>
      <c r="F2" s="73"/>
    </row>
    <row r="3" spans="1:6">
      <c r="A3" s="74"/>
      <c r="B3" s="168" t="s">
        <v>120</v>
      </c>
      <c r="C3" s="168"/>
      <c r="F3" s="73"/>
    </row>
    <row r="4" spans="1:6">
      <c r="A4" s="167" t="s">
        <v>219</v>
      </c>
      <c r="B4" s="168"/>
      <c r="C4" s="168"/>
    </row>
    <row r="5" spans="1:6">
      <c r="C5" s="75"/>
    </row>
    <row r="6" spans="1:6" ht="92.25" customHeight="1">
      <c r="A6" s="169" t="s">
        <v>224</v>
      </c>
      <c r="B6" s="169"/>
      <c r="C6" s="169"/>
    </row>
    <row r="7" spans="1:6" ht="15.75" customHeight="1"/>
    <row r="8" spans="1:6" s="97" customFormat="1" ht="98.25" customHeight="1">
      <c r="A8" s="95" t="s">
        <v>23</v>
      </c>
      <c r="B8" s="96" t="s">
        <v>100</v>
      </c>
      <c r="C8" s="96" t="s">
        <v>101</v>
      </c>
    </row>
    <row r="9" spans="1:6" s="97" customFormat="1" ht="20.25" customHeight="1">
      <c r="A9" s="95" t="s">
        <v>29</v>
      </c>
      <c r="B9" s="95" t="s">
        <v>30</v>
      </c>
      <c r="C9" s="95" t="s">
        <v>31</v>
      </c>
    </row>
    <row r="10" spans="1:6" s="78" customFormat="1" ht="37.5">
      <c r="A10" s="76" t="s">
        <v>102</v>
      </c>
      <c r="B10" s="77" t="s">
        <v>32</v>
      </c>
      <c r="C10" s="98">
        <v>340959</v>
      </c>
    </row>
    <row r="11" spans="1:6">
      <c r="A11" s="79" t="s">
        <v>103</v>
      </c>
      <c r="B11" s="4"/>
      <c r="C11" s="80"/>
    </row>
    <row r="12" spans="1:6" s="78" customFormat="1" ht="77.25" customHeight="1">
      <c r="A12" s="79" t="s">
        <v>104</v>
      </c>
      <c r="B12" s="104">
        <v>3</v>
      </c>
      <c r="C12" s="86">
        <v>282946.73</v>
      </c>
    </row>
    <row r="13" spans="1:6" s="78" customFormat="1" ht="38.25" customHeight="1">
      <c r="A13" s="83" t="s">
        <v>106</v>
      </c>
      <c r="B13" s="84">
        <v>3</v>
      </c>
      <c r="C13" s="87">
        <f>C15</f>
        <v>256220</v>
      </c>
    </row>
    <row r="14" spans="1:6">
      <c r="A14" s="79" t="s">
        <v>105</v>
      </c>
      <c r="B14" s="82"/>
      <c r="C14" s="81"/>
    </row>
    <row r="15" spans="1:6" s="78" customFormat="1" ht="37.5">
      <c r="A15" s="79" t="s">
        <v>109</v>
      </c>
      <c r="B15" s="82">
        <v>3</v>
      </c>
      <c r="C15" s="85">
        <f>C16</f>
        <v>256220</v>
      </c>
    </row>
    <row r="16" spans="1:6" s="78" customFormat="1" ht="18" customHeight="1">
      <c r="A16" s="79" t="s">
        <v>108</v>
      </c>
      <c r="B16" s="82">
        <v>3</v>
      </c>
      <c r="C16" s="85">
        <v>256220</v>
      </c>
    </row>
    <row r="17" spans="1:3" hidden="1">
      <c r="A17" s="79" t="s">
        <v>107</v>
      </c>
      <c r="B17" s="82">
        <v>0</v>
      </c>
      <c r="C17" s="81">
        <v>0</v>
      </c>
    </row>
    <row r="18" spans="1:3" ht="37.5" hidden="1">
      <c r="A18" s="79" t="s">
        <v>110</v>
      </c>
      <c r="B18" s="82">
        <f>B17</f>
        <v>0</v>
      </c>
      <c r="C18" s="81">
        <f>C17</f>
        <v>0</v>
      </c>
    </row>
    <row r="19" spans="1:3">
      <c r="B19" s="2"/>
      <c r="C19" s="2"/>
    </row>
  </sheetData>
  <mergeCells count="5">
    <mergeCell ref="A4:C4"/>
    <mergeCell ref="A6:C6"/>
    <mergeCell ref="A1:C1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>
      <selection activeCell="K8" sqref="K8"/>
    </sheetView>
  </sheetViews>
  <sheetFormatPr defaultRowHeight="15"/>
  <cols>
    <col min="1" max="1" width="19.85546875" customWidth="1"/>
    <col min="2" max="2" width="16.140625" customWidth="1"/>
    <col min="3" max="3" width="15.140625" customWidth="1"/>
    <col min="4" max="5" width="18.7109375" customWidth="1"/>
    <col min="6" max="6" width="32" customWidth="1"/>
  </cols>
  <sheetData>
    <row r="1" spans="1:6" ht="18.75">
      <c r="D1" s="168" t="s">
        <v>182</v>
      </c>
      <c r="E1" s="168"/>
      <c r="F1" s="168"/>
    </row>
    <row r="2" spans="1:6" ht="18.75">
      <c r="D2" s="120"/>
      <c r="E2" s="168" t="s">
        <v>181</v>
      </c>
      <c r="F2" s="168"/>
    </row>
    <row r="3" spans="1:6" ht="18.75">
      <c r="D3" s="168" t="s">
        <v>120</v>
      </c>
      <c r="E3" s="168"/>
      <c r="F3" s="168"/>
    </row>
    <row r="4" spans="1:6" ht="18.75">
      <c r="D4" s="167" t="s">
        <v>219</v>
      </c>
      <c r="E4" s="168"/>
      <c r="F4" s="168"/>
    </row>
    <row r="6" spans="1:6" ht="48.75" customHeight="1">
      <c r="A6" s="172" t="s">
        <v>225</v>
      </c>
      <c r="B6" s="172"/>
      <c r="C6" s="172"/>
      <c r="D6" s="172"/>
      <c r="E6" s="172"/>
      <c r="F6" s="172"/>
    </row>
    <row r="7" spans="1:6" ht="15.75" thickBot="1"/>
    <row r="8" spans="1:6" ht="132" thickBot="1">
      <c r="A8" s="126" t="s">
        <v>183</v>
      </c>
      <c r="B8" s="127" t="s">
        <v>184</v>
      </c>
      <c r="C8" s="127" t="s">
        <v>185</v>
      </c>
      <c r="D8" s="127" t="s">
        <v>186</v>
      </c>
      <c r="E8" s="127" t="s">
        <v>187</v>
      </c>
      <c r="F8" s="127" t="s">
        <v>188</v>
      </c>
    </row>
    <row r="9" spans="1:6" ht="39.75" customHeight="1" thickBot="1">
      <c r="A9" s="170" t="s">
        <v>189</v>
      </c>
      <c r="B9" s="171"/>
      <c r="C9" s="121"/>
      <c r="D9" s="121"/>
      <c r="E9" s="129">
        <v>50000</v>
      </c>
      <c r="F9" s="128" t="s">
        <v>192</v>
      </c>
    </row>
    <row r="10" spans="1:6" ht="19.5" thickBot="1">
      <c r="A10" s="123"/>
      <c r="B10" s="121"/>
      <c r="C10" s="121"/>
      <c r="D10" s="121"/>
      <c r="E10" s="121"/>
      <c r="F10" s="121"/>
    </row>
    <row r="11" spans="1:6" ht="19.5" thickBot="1">
      <c r="A11" s="124" t="s">
        <v>190</v>
      </c>
      <c r="B11" s="122" t="s">
        <v>191</v>
      </c>
      <c r="C11" s="122" t="s">
        <v>191</v>
      </c>
      <c r="D11" s="122">
        <v>0</v>
      </c>
      <c r="E11" s="122" t="s">
        <v>191</v>
      </c>
      <c r="F11" s="122" t="s">
        <v>191</v>
      </c>
    </row>
    <row r="13" spans="1:6" ht="18.75">
      <c r="A13" s="125"/>
    </row>
  </sheetData>
  <mergeCells count="6">
    <mergeCell ref="A9:B9"/>
    <mergeCell ref="D1:F1"/>
    <mergeCell ref="E2:F2"/>
    <mergeCell ref="D4:F4"/>
    <mergeCell ref="D3:F3"/>
    <mergeCell ref="A6:F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2022-04-28T11:07:24Z</dcterms:modified>
</cp:coreProperties>
</file>