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Прил.№2 Доходы (табл.1)" sheetId="1" r:id="rId1"/>
    <sheet name="Прил.№2 Доходы (табл.2)" sheetId="2" r:id="rId2"/>
    <sheet name="Прил.№3 админ.дох." sheetId="3" state="hidden" r:id="rId3"/>
    <sheet name="Прил.№4 ист.вн.фин." sheetId="4" r:id="rId4"/>
    <sheet name="Прил.6" sheetId="5" r:id="rId5"/>
    <sheet name="Прил.7" sheetId="6" state="hidden" r:id="rId6"/>
    <sheet name="Прил.8" sheetId="7" r:id="rId7"/>
    <sheet name="Прил.9" sheetId="8" state="hidden" r:id="rId8"/>
    <sheet name="Прил.10" sheetId="9" r:id="rId9"/>
    <sheet name="Прил.№11 внутр.заимст." sheetId="10" state="hidden" r:id="rId10"/>
    <sheet name="Прил.№12 муниц.гар. " sheetId="11" state="hidden" r:id="rId11"/>
  </sheets>
  <definedNames/>
  <calcPr fullCalcOnLoad="1"/>
</workbook>
</file>

<file path=xl/sharedStrings.xml><?xml version="1.0" encoding="utf-8"?>
<sst xmlns="http://schemas.openxmlformats.org/spreadsheetml/2006/main" count="870" uniqueCount="455">
  <si>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</si>
  <si>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</si>
  <si>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</si>
  <si>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</si>
  <si>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</si>
  <si>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</si>
  <si>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>2018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</si>
  <si>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</si>
  <si>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</si>
  <si>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</si>
  <si>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</si>
  <si>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</si>
  <si>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</si>
  <si>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</si>
  <si>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</si>
  <si>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</si>
  <si>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</si>
  <si>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</si>
  <si>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Наименование доходов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</si>
  <si>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</si>
  <si>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</si>
  <si>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</si>
  <si>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</si>
  <si>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</si>
  <si>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</si>
  <si>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</si>
  <si>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</si>
  <si>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</si>
  <si>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</si>
  <si>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</si>
  <si>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поддержку отрасли культуры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</si>
  <si>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</si>
  <si>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</si>
  <si>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</si>
  <si>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</si>
  <si>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</si>
  <si>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</si>
  <si>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</si>
  <si>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</si>
  <si>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</si>
  <si>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</si>
  <si>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Объем бюджетных ассигнований на исполнение гарантий по возможным гарантийным случаям по годам, руб.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</si>
  <si>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</si>
  <si>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</si>
  <si>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</si>
  <si>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</si>
  <si>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сельского поселения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</si>
  <si>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</si>
  <si>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</si>
  <si>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</si>
  <si>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</si>
  <si>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</si>
  <si>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</si>
  <si>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</si>
  <si>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</si>
  <si>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</si>
  <si>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</si>
  <si>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</si>
  <si>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</si>
  <si>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реализации иного имущества, находящегося 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</si>
  <si>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</si>
  <si>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сельских поселений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</si>
  <si>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</si>
  <si>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</si>
  <si>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</si>
  <si>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</si>
  <si>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</si>
  <si>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</si>
  <si>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</si>
  <si>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</si>
  <si>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</si>
  <si>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</si>
  <si>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</si>
  <si>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</si>
  <si>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</si>
  <si>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</si>
  <si>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</si>
  <si>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</si>
  <si>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Увеличение 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</si>
  <si>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</si>
  <si>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</si>
  <si>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</si>
  <si>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</si>
  <si>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</si>
  <si>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  прочих остатков денежных средств бюджетов сельских  поселений</t>
  </si>
  <si>
    <t>01 05 00 00 00 0000 600</t>
  </si>
  <si>
    <t>Уменьшение   остатков средств бюджетов</t>
  </si>
  <si>
    <t>01 05 02 00 00 0000 600</t>
  </si>
  <si>
    <t>Уменьшение  прочих остатков средств бюджетов</t>
  </si>
  <si>
    <t xml:space="preserve">01 05 02 01 00 0000 610 </t>
  </si>
  <si>
    <t>Уменьшение  прочих остатков денежных средств бюджетов</t>
  </si>
  <si>
    <t>01 05 02 01 10 0000 610</t>
  </si>
  <si>
    <t>Уменьшение  прочих остатков денежных средств бюджетов сельских поселений</t>
  </si>
  <si>
    <t xml:space="preserve"> Итого источников внутреннего финансирования дефицита бюджета</t>
  </si>
  <si>
    <t>Наименование</t>
  </si>
  <si>
    <t>Целевая статья</t>
  </si>
  <si>
    <t>3</t>
  </si>
  <si>
    <t>4</t>
  </si>
  <si>
    <t>6</t>
  </si>
  <si>
    <t>01 0 00 00000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</si>
  <si>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</si>
  <si>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</si>
  <si>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</si>
  <si>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</si>
  <si>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</si>
  <si>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</si>
  <si>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</si>
  <si>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Проведение косметического ремонта помещений и фасадов зданий, закрепленных за органами местного самоуправления (Прочая закупка товаров, работ и услуг для обеспечения государственных (муниципальных) нужд)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</si>
  <si>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</si>
  <si>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</si>
  <si>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Основное мероприятие "Мероприятия по энергосбережению"</t>
  </si>
  <si>
    <t>06 0 00 00000</t>
  </si>
  <si>
    <t>Основное мероприятие "Поддержка малого и среднего предпринимательства"</t>
  </si>
  <si>
    <t>06 0 01 00000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</si>
  <si>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</si>
  <si>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</si>
  <si>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</si>
  <si>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Основное мероприятие "Создание здоровых и безопасных условий труда работников"</t>
  </si>
  <si>
    <t>Мероприятия по созданию здоровых и безопасных условий труда работников (закупка товаров, работ и услуг для обеспечения государственных (муниципальных) нужд)</t>
  </si>
  <si>
    <t>0800120280</t>
  </si>
  <si>
    <t>30 9 00 00000</t>
  </si>
  <si>
    <t>3090020180</t>
  </si>
  <si>
    <t>Проведение кадастровых работ с изготовлением межевого плана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</si>
  <si>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  (закупка товаров, работ и услуг для обеспечения государственных (муниципальных) нужд)</t>
  </si>
  <si>
    <t>3090051180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</si>
  <si>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</si>
  <si>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</si>
  <si>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</si>
  <si>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</si>
  <si>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</si>
  <si>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</si>
  <si>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Сумма         2018 год</t>
  </si>
  <si>
    <t>Дотации бюджетам сельских поселений на выравнивание бюджетной обеспеченности</t>
  </si>
  <si>
    <t>Сумма 2019 год</t>
  </si>
  <si>
    <t>07 0 00 00000</t>
  </si>
  <si>
    <t>07 0 01 00000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</si>
  <si>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</si>
  <si>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</si>
  <si>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Прведение энергетического обследования зданий администрации (Закупка товаров, работ и услуг для обеспечения государственных (муниципальных) нужд)</t>
  </si>
  <si>
    <t>3090050820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</si>
  <si>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</si>
  <si>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</si>
  <si>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</si>
  <si>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</si>
  <si>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</si>
  <si>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</si>
  <si>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</si>
  <si>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</si>
  <si>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</si>
  <si>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</si>
  <si>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</si>
  <si>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</si>
  <si>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</si>
  <si>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</si>
  <si>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</si>
  <si>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</si>
  <si>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</si>
  <si>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</si>
  <si>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</si>
  <si>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</si>
  <si>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</si>
  <si>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</si>
  <si>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</si>
  <si>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</si>
  <si>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</si>
  <si>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</si>
  <si>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</si>
  <si>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</si>
  <si>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</si>
  <si>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</si>
  <si>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</si>
  <si>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</si>
  <si>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</si>
  <si>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</si>
  <si>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</si>
  <si>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</si>
  <si>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</si>
  <si>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</si>
  <si>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</si>
  <si>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</si>
  <si>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</si>
  <si>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</si>
  <si>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</si>
  <si>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</si>
  <si>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</si>
  <si>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</si>
  <si>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</si>
  <si>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</si>
  <si>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</si>
  <si>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</si>
  <si>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</si>
  <si>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</si>
  <si>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</si>
  <si>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</si>
  <si>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</si>
  <si>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</si>
  <si>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</si>
  <si>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</si>
  <si>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</si>
  <si>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</si>
  <si>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</si>
  <si>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</si>
  <si>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1004</t>
  </si>
  <si>
    <t>0707</t>
  </si>
  <si>
    <t>0700120300</t>
  </si>
  <si>
    <t>Охрана семьи и детства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</si>
  <si>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</si>
  <si>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</si>
  <si>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Безвозмездные поступления в бюджет Мугреево-Никольского сельского поселения в 2018 году и плановом периоде 2019 и 2020 годов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</si>
  <si>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2018 год и на плановый период 2019 и 2020 годов 
</t>
  </si>
  <si>
    <t>Администрация Мугреево-Никольского сельского поселения Южского муниципального района</t>
  </si>
  <si>
    <t xml:space="preserve">Источники внутреннего финансирования дефицита бюджета Мугреево-Никольского сельского поселения на 2018 год   и на плановый период 2019 и 2020 годов
</t>
  </si>
  <si>
    <t>-3233600,00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</si>
  <si>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2018 год.</t>
  </si>
  <si>
    <t>Муниципальная программа Мугреево-Никольскогоо сельского поселения "Благоустройство Мугреево-Никольского сельского поселения  на 2018-2020г.г."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</si>
  <si>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</si>
  <si>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</si>
  <si>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</si>
  <si>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</si>
  <si>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</si>
  <si>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Мугреево-Никольского сельского поселения на 2018 год.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</si>
  <si>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</si>
  <si>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</si>
  <si>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</si>
  <si>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</si>
  <si>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</si>
  <si>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</si>
  <si>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</si>
  <si>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</si>
  <si>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</si>
  <si>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Мероприятия по пожарной безопасности, защите населения и территорииМугреево-Никольского сельского поселения (Закупка товаров, работ и услуг для обеспечения государственных (муниципальных) нужд)</t>
  </si>
  <si>
    <t>0410120010</t>
  </si>
  <si>
    <t>Мероприятия по обрезке и уборке аварийных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</si>
  <si>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</si>
  <si>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</si>
  <si>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</si>
  <si>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Муниципальная программа Мугреево-Никольского сельского поселения "Развитие культуры в Мугреево-Никольском сельском поселении на 2018-2020гг"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</si>
  <si>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2018-2020г.г."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</si>
  <si>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</si>
  <si>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</si>
  <si>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2018-2020 годы"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</si>
  <si>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</si>
  <si>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</si>
  <si>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Резервный фонд администрации Мугреево-никольского сельского поселения (Иные бюджетные ассигнования)</t>
  </si>
  <si>
    <t>Обеспечение деятельности подведомственных муниципальных учреждений культуры Мугреево-Никольского сельского послеения (Закупка товаров, работ и услуг для обеспечения государственных  (муниципальных) нужд</t>
  </si>
  <si>
    <t>Мероприятия по обрезке и уборке аварийных дерервьев (закупка товаров, работ и услуг для обеспечения государственных(муниципальных) нужд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</si>
  <si>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2019-2020г.г.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</si>
  <si>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</si>
  <si>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</si>
  <si>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</si>
  <si>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</si>
  <si>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</si>
  <si>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</si>
  <si>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2018 год и на плановый период 2019 и 2020 годов</t>
  </si>
  <si>
    <t>средства на повышение зар. Платы</t>
  </si>
  <si>
    <t xml:space="preserve">  Приложение № 11
  к решению Совета Мугреево-Никольского
 сельского поселения «О бюджете Мугреево-Никольского сельского поселения     Южского муниципального района    Ивановской области на 2018 год                                                         и на плановый период 2019 и 2020 годов»
   от _________г. № ___</t>
  </si>
  <si>
    <t xml:space="preserve">Программа муниципальных внутренних заимствований
Мугреево-Никольского сельского поселения
на 2018 год и на плановый
 период 2019 и 2020 годов    
</t>
  </si>
  <si>
    <t>на пополнение остатков средств на счете бюджета</t>
  </si>
  <si>
    <t xml:space="preserve">на пополнение остатков средств на счете бюджета </t>
  </si>
  <si>
    <t>для покрытия дефицита бюджета</t>
  </si>
  <si>
    <t xml:space="preserve">  Приложение № 12
  к решению Совета Мкгреево-Николського
 сельского поселения «О бюджете Мугреево-Никольского сельского поселения     Южского муниципального района    Ивановской области на 2018 год                                                         и на плановый период 2019 и 2020 годов»
   от _________г. № ___</t>
  </si>
  <si>
    <t xml:space="preserve">Программа муниципальных гарантий Мугреево-Никольского сельского поселения в валюте Российской Федерации на 2018 год и плановый период 2019 и 2020 годов </t>
  </si>
  <si>
    <t xml:space="preserve">1.1.Перечень подлежащих предоставлению муниципальных гарантий Мугреево-Никольского сельского поселения
в 2018-2020 годах
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</si>
  <si>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
по возможным гарантийным случаям, в 2017 году и плановом периоде 2018 и 2019 годов
</t>
  </si>
  <si>
    <t>Исполнение муниципальных гарантий Мугреево-Никольского сельского поселения</t>
  </si>
  <si>
    <t xml:space="preserve"> За счет источников внутреннего финансирования дефицита бюджета Мугреево-Никольского сельского поселения
</t>
  </si>
  <si>
    <t>Обеспечение деятельности Администрации Мугреево-Никольского сельского поселения (уплата налогов, сборов и  иных платежей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</si>
  <si>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</si>
  <si>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</si>
  <si>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</si>
  <si>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</si>
  <si>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</si>
  <si>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000 106 0000000 0000 000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</si>
  <si>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</si>
  <si>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</si>
  <si>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</si>
  <si>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</si>
  <si>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 Земельный налог с организаций</t>
  </si>
  <si>
    <t xml:space="preserve"> 000 1060604000 0000 110</t>
  </si>
  <si>
    <t xml:space="preserve">  Земельный налог с физических лиц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</si>
  <si>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</si>
  <si>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</si>
  <si>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</si>
  <si>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</si>
  <si>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000 2021000000 0000 151</t>
  </si>
  <si>
    <t xml:space="preserve"> 000 2021500100 0000 151</t>
  </si>
  <si>
    <t xml:space="preserve"> 000 2021500110 0000 151</t>
  </si>
  <si>
    <t>000 2023508210 0000 151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</si>
  <si>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</si>
  <si>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</si>
  <si>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</si>
  <si>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</si>
  <si>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 xml:space="preserve"> 000 2022999910 0000 151</t>
  </si>
  <si>
    <t xml:space="preserve">  Прочие субсидии бюджетам сельских поселений</t>
  </si>
  <si>
    <t xml:space="preserve"> 000 2023000000 0000 151</t>
  </si>
  <si>
    <t xml:space="preserve">  Субвенции бюджетам бюджетной системы Российской Федерации</t>
  </si>
  <si>
    <t xml:space="preserve"> 000 2023511800 0000 151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</si>
  <si>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</si>
  <si>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</si>
  <si>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</si>
  <si>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</si>
  <si>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</si>
  <si>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</si>
  <si>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</si>
  <si>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</si>
  <si>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</si>
  <si>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</si>
  <si>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Дотация бюджетам сельских поселений на выравнивание бюджетной обеспеченности /            805 2 02 15001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</si>
  <si>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151 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</si>
  <si>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/                                                                                             805 2 02 35082 10 0000 151</t>
  </si>
  <si>
    <t>Субсидии бюджетам сельских поселений на поддержку отрасли культуры /                                                805 2 02 25519 10 0000 151</t>
  </si>
  <si>
    <t>Прочие субсидии бюджетам сельских поселений /                                                                            805 2 02 29999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</si>
  <si>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151</t>
  </si>
  <si>
    <r>
      <t xml:space="preserve">  Приложение № 3
  к решению Совета Мугреево-Никольского
 сельского поселения «О бюджете                                                         Мугреево-Никольского
сельского поселения Южского муниципального района Ивановской области на 2018 год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</si>
  <si>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2018 год                                                                                  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  <r>
      <rPr>
        <sz val="10"/>
        <color indexed="8"/>
        <rFont val="Times New Roman"/>
        <family val="1"/>
      </rPr>
      <t xml:space="preserve">
</t>
    </r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</si>
  <si>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2018 год и на плановый период 2019 и 2020 годов» от 15.12.2017г. № 41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</si>
  <si>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2018 год и на плановый период 2019 и 2020 годов»
   </t>
    </r>
    <r>
      <rPr>
        <u val="single"/>
        <sz val="10"/>
        <color indexed="8"/>
        <rFont val="Times New Roman"/>
        <family val="1"/>
      </rPr>
      <t>от 15.12.2017г. № 41</t>
    </r>
  </si>
  <si>
    <t>01 1 01 00030</t>
  </si>
  <si>
    <t>01 1 01 00020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</si>
  <si>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</si>
  <si>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</si>
  <si>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Обеспечение деятельности Администрации Мугреево-Никольского сельского поселения (Иные бюджетные ассигнования)</t>
  </si>
  <si>
    <t>Подпрограмма "Энергосбережения и повышения энергетической эффективности бюджетных учреждений Мугреево-Никольского сельского поселения"</t>
  </si>
  <si>
    <t>01 2 00 00000</t>
  </si>
  <si>
    <t>01 2 01 0000</t>
  </si>
  <si>
    <t>01 2 01 00020</t>
  </si>
  <si>
    <t>Подпрограмма "Комплексное развитие Мугреево-Никольского сельского поселения"</t>
  </si>
  <si>
    <t>01 3 00 0000</t>
  </si>
  <si>
    <t>Основное мероприятие "Организация чистоты, порядка и благоприятной среды проживания на территории Мугреево-никольского сельского поселения"</t>
  </si>
  <si>
    <t>01 3 01 00000</t>
  </si>
  <si>
    <t>Прочие мероприятия в области организации чистоты и порядка (закупка товаров, работ и услуг для обеспечения государственных (муниципальных) нужд)</t>
  </si>
  <si>
    <t>01 3 01 20140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</si>
  <si>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</si>
  <si>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03 0 00 00000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</si>
  <si>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</si>
  <si>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03 2 01 00000</t>
  </si>
  <si>
    <t>03 2 01 20160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</si>
  <si>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2018-2020г.г."</t>
  </si>
  <si>
    <t>Основное мероприятие "Обеспечение первичных мер пожарной безопасности в границах населенных пунктов"</t>
  </si>
  <si>
    <t>04 1 01 00000</t>
  </si>
  <si>
    <t>04 1 01 20010</t>
  </si>
  <si>
    <t>06 0 01 20220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</si>
  <si>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</si>
  <si>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</si>
  <si>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</si>
  <si>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</si>
  <si>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08 1 01 20010</t>
  </si>
  <si>
    <t>Подпрограмма "Улучшение условий и охрагы труда в Мугреево-Никольском сельском поселении на 2018-2020 годы"</t>
  </si>
  <si>
    <t>08 2 00 0000</t>
  </si>
  <si>
    <t>08 2 01 00000</t>
  </si>
  <si>
    <t>09 0 00 00000</t>
  </si>
  <si>
    <t>09 1 01 00000</t>
  </si>
  <si>
    <t>09 1 01 00100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</si>
  <si>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</si>
  <si>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(софинансирование)</t>
  </si>
  <si>
    <t>09 1 01 00101</t>
  </si>
  <si>
    <t>30 9 00 20180</t>
  </si>
  <si>
    <t>30 9 00 20040</t>
  </si>
  <si>
    <t>30 9 00 20050</t>
  </si>
  <si>
    <t>30 9 00 51180</t>
  </si>
  <si>
    <t>30 9 00 10010</t>
  </si>
  <si>
    <t>30 9 00 80340</t>
  </si>
  <si>
    <t>30 9 00 20010</t>
  </si>
  <si>
    <t>30 9 00 10020</t>
  </si>
  <si>
    <t>30 9 00 70010</t>
  </si>
  <si>
    <t xml:space="preserve">30 9 03 20260 </t>
  </si>
  <si>
    <t>08 2 01 20280</t>
  </si>
  <si>
    <r>
  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2018 год                                                        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</si>
  <si>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</si>
  <si>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2018 год                                                         и на плановый период 2019 и 2020 годов» </t>
    </r>
    <r>
      <rPr>
        <u val="single"/>
        <sz val="10"/>
        <color indexed="8"/>
        <rFont val="Times New Roman"/>
        <family val="1"/>
      </rPr>
      <t xml:space="preserve"> от 15.12.2017г. № 41</t>
    </r>
  </si>
  <si>
    <t>30 9 03 20260</t>
  </si>
  <si>
    <t>30 9 00 50820</t>
  </si>
  <si>
    <r>
  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 </t>
    </r>
    <r>
      <rPr>
        <u val="single"/>
        <sz val="10"/>
        <color indexed="8"/>
        <rFont val="Times New Roman"/>
        <family val="1"/>
      </rPr>
      <t xml:space="preserve">  от 15.12.2017г. №41</t>
    </r>
  </si>
  <si>
    <r>
      <t xml:space="preserve">Приложение №7                                                                                               к решению Совета Мугреево-Никольского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                   </t>
    </r>
    <r>
      <rPr>
        <u val="single"/>
        <sz val="10"/>
        <color indexed="8"/>
        <rFont val="Times New Roman"/>
        <family val="1"/>
      </rPr>
      <t xml:space="preserve">от 15.02.2018г.№7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
</t>
    </r>
  </si>
  <si>
    <t>Сумма    2020 год (руб.)</t>
  </si>
  <si>
    <t>0810120020</t>
  </si>
  <si>
    <t>0310120010</t>
  </si>
  <si>
    <r>
      <t xml:space="preserve"> 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2018год и на плановый 
период 2019 и 2020 годов»
  </t>
    </r>
    <r>
      <rPr>
        <u val="single"/>
        <sz val="10"/>
        <rFont val="Times New Roman"/>
        <family val="1"/>
      </rPr>
      <t>от 15.12.2017г. №41</t>
    </r>
    <r>
      <rPr>
        <sz val="10"/>
        <rFont val="Times New Roman"/>
        <family val="1"/>
      </rPr>
      <t xml:space="preserve">
</t>
    </r>
  </si>
  <si>
    <t>0310</t>
  </si>
  <si>
    <t>Обеспечение пожарной безопасности</t>
  </si>
  <si>
    <t>000 1010201001 0000 110</t>
  </si>
  <si>
    <t>182 1010201001 0000 110</t>
  </si>
  <si>
    <t>182 1060103010 0000 110</t>
  </si>
  <si>
    <t>000 1060603310 0000 110</t>
  </si>
  <si>
    <t>182 1060603310 0000 110</t>
  </si>
  <si>
    <t>182 1060604310 0000 110</t>
  </si>
  <si>
    <t>000 1060604310 0000 110</t>
  </si>
  <si>
    <t>805 2021500110 0000 151</t>
  </si>
  <si>
    <t xml:space="preserve"> 805 2023511810 0000 151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</si>
  <si>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</si>
  <si>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805 2023508210 0000 151</t>
  </si>
  <si>
    <t>000 2023508200 0000 151</t>
  </si>
  <si>
    <t xml:space="preserve"> 805 2022999910 0000 151</t>
  </si>
  <si>
    <t>Иные межбюджетные трансферты</t>
  </si>
  <si>
    <t xml:space="preserve"> 805 2024001410 0000 151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</si>
  <si>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</si>
  <si>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</si>
  <si>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         </t>
  </si>
  <si>
    <t>182 1 01 02030 01 0000 110</t>
  </si>
  <si>
    <t xml:space="preserve">Налог на доходы  физических лиц с доходов, полученных физическими лицами в соответствии со статьей 228 Налогового Кодекса Российской Федерации      </t>
  </si>
  <si>
    <t>Единый сельскохозяйственный налог</t>
  </si>
  <si>
    <t>182 1 06 01030 10 0000 110</t>
  </si>
  <si>
    <t>182 1 06 06033 10 0000 110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</si>
  <si>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</si>
  <si>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</si>
  <si>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</si>
  <si>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805 1 08 04020 01 0000 110</t>
  </si>
  <si>
    <t>805 1 11 05025 10 0000 120</t>
  </si>
  <si>
    <t>805 1 11 05035 10 0000120</t>
  </si>
  <si>
    <t>805 1 13 01995 10 0000130</t>
  </si>
  <si>
    <t>805 1 13 02995 10 0000130</t>
  </si>
  <si>
    <t>805 1 14 02053 10 0000 410</t>
  </si>
  <si>
    <t>805 1 14 02053 10 0000440</t>
  </si>
  <si>
    <t>805 1 14 06025 10 0000 430</t>
  </si>
  <si>
    <t>805 1 17 01050 10 0000 180</t>
  </si>
  <si>
    <t>805 1 17 05050 10 0000 180</t>
  </si>
  <si>
    <t>805 2 02 15001 10 0000 151</t>
  </si>
  <si>
    <t>805 2 02 15002 10 0000151</t>
  </si>
  <si>
    <t>805 2 02 29999 10 0000151</t>
  </si>
  <si>
    <t>805 2 02 30024 10 0000151</t>
  </si>
  <si>
    <t>805 2 02 35082 10 0000151</t>
  </si>
  <si>
    <t>805 2 02 35118 10 0000151</t>
  </si>
  <si>
    <t>805 2 02 35120 10 0000151</t>
  </si>
  <si>
    <t>805 2 02 40014 10 0000151</t>
  </si>
  <si>
    <t>805 2 19 60010 10 0000151</t>
  </si>
  <si>
    <t>805 2 02 25519 10 0000151</t>
  </si>
  <si>
    <t>805 2 08 05000 10 0000180</t>
  </si>
  <si>
    <t>Сумма 2020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</si>
  <si>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собственности))</t>
  </si>
  <si>
    <t>ВСЕГО</t>
  </si>
  <si>
    <t>30 9 00 10040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</si>
  <si>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</si>
  <si>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</si>
  <si>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</si>
  <si>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</si>
  <si>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805 2023512010 0000 151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</si>
  <si>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151                                                          </t>
  </si>
  <si>
    <r>
      <t xml:space="preserve">Приложение №2 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>от 16.03.2018г.№9</t>
    </r>
    <r>
      <rPr>
        <sz val="10"/>
        <color indexed="8"/>
        <rFont val="Times New Roman"/>
        <family val="1"/>
      </rPr>
      <t xml:space="preserve">                    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
</t>
    </r>
  </si>
  <si>
    <t>Судебная система ((закупка товаров, работ и услуг для обеспечения государственных(муниципальных) нужд</t>
  </si>
  <si>
    <t>30 9 00 51200</t>
  </si>
  <si>
    <r>
      <t xml:space="preserve">Приложение №4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от </t>
    </r>
    <r>
      <rPr>
        <u val="single"/>
        <sz val="10"/>
        <color indexed="8"/>
        <rFont val="Times New Roman"/>
        <family val="1"/>
      </rPr>
      <t xml:space="preserve">16.03.2018г.№9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
</t>
    </r>
  </si>
  <si>
    <t>Судебная система ((Закупка товаров, работ и услуг для обеспечения государственных (муниципальных) нужд)</t>
  </si>
  <si>
    <t>0105</t>
  </si>
  <si>
    <t>Судебная система</t>
  </si>
  <si>
    <r>
      <t xml:space="preserve">Приложение №1                                                                    к решению Совета Мугреево-Никольского сельского поселения от 15 декабря 2017г. № 41 "О бюджете Мугреево-Никольского  сельского  поселения  Южского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>от 06.04.2018г.№16</t>
    </r>
    <r>
      <rPr>
        <sz val="10"/>
        <color indexed="8"/>
        <rFont val="Times New Roman"/>
        <family val="1"/>
      </rPr>
      <t xml:space="preserve">                    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
</t>
    </r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</si>
  <si>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</si>
  <si>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</si>
  <si>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000 2021500200 0000 151</t>
  </si>
  <si>
    <t xml:space="preserve"> 000 2021500210 0000 151</t>
  </si>
  <si>
    <t xml:space="preserve"> 805 2021500210 0000 151</t>
  </si>
  <si>
    <t xml:space="preserve">  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151</t>
  </si>
  <si>
    <r>
      <t xml:space="preserve">Приложение №2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 xml:space="preserve">от 06.04.2018г.№16  </t>
    </r>
    <r>
      <rPr>
        <sz val="10"/>
        <color indexed="8"/>
        <rFont val="Times New Roman"/>
        <family val="1"/>
      </rPr>
      <t xml:space="preserve">                    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
</t>
    </r>
  </si>
  <si>
    <t xml:space="preserve">Приложение №3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от 06.04.2018г.№16                                                                                                             
</t>
  </si>
  <si>
    <r>
      <t xml:space="preserve">Приложение №4                                                                                               к решению Совета Мугреево-Никольского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от </t>
    </r>
    <r>
      <rPr>
        <u val="single"/>
        <sz val="10"/>
        <color indexed="8"/>
        <rFont val="Times New Roman"/>
        <family val="1"/>
      </rPr>
      <t xml:space="preserve">06.04.2018г.№16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
</t>
    </r>
  </si>
  <si>
    <r>
      <t xml:space="preserve">Приложение №5                                                                                               к решению Совета Мугреево-Никольского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 xml:space="preserve">от 06.04.2018г.№16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</si>
</sst>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3"/>
      <color indexed="8"/>
      <name val="Calibri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  <font>
      <b/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7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justify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justify" vertical="top" wrapText="1"/>
    </xf>
    <xf numFmtId="0" fontId="27" fillId="0" borderId="18" xfId="0" applyFont="1" applyBorder="1" applyAlignment="1">
      <alignment horizontal="justify" vertical="top" wrapText="1"/>
    </xf>
    <xf numFmtId="2" fontId="27" fillId="0" borderId="18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18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6" fillId="0" borderId="23" xfId="33" applyNumberFormat="1" applyFont="1" applyFill="1" applyBorder="1" applyAlignment="1">
      <alignment horizontal="center" vertical="top"/>
      <protection/>
    </xf>
    <xf numFmtId="2" fontId="37" fillId="0" borderId="23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39" fillId="0" borderId="0" xfId="33" applyFont="1" applyFill="1">
      <alignment/>
      <protection/>
    </xf>
    <xf numFmtId="2" fontId="38" fillId="0" borderId="23" xfId="33" applyNumberFormat="1" applyFont="1" applyFill="1" applyBorder="1" applyAlignment="1">
      <alignment horizontal="justify" vertical="top"/>
      <protection/>
    </xf>
    <xf numFmtId="2" fontId="36" fillId="0" borderId="23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7" fillId="0" borderId="23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7" fillId="0" borderId="23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9" fontId="23" fillId="0" borderId="23" xfId="33" applyNumberFormat="1" applyFont="1" applyFill="1" applyBorder="1" applyAlignment="1">
      <alignment horizontal="center" vertical="center" wrapText="1"/>
      <protection/>
    </xf>
    <xf numFmtId="4" fontId="43" fillId="0" borderId="23" xfId="33" applyNumberFormat="1" applyFont="1" applyFill="1" applyBorder="1" applyAlignment="1">
      <alignment horizontal="center" vertical="center"/>
      <protection/>
    </xf>
    <xf numFmtId="2" fontId="23" fillId="0" borderId="23" xfId="33" applyNumberFormat="1" applyFont="1" applyFill="1" applyBorder="1" applyAlignment="1">
      <alignment horizontal="justify" vertical="top"/>
      <protection/>
    </xf>
    <xf numFmtId="0" fontId="43" fillId="0" borderId="23" xfId="33" applyFont="1" applyFill="1" applyBorder="1">
      <alignment/>
      <protection/>
    </xf>
    <xf numFmtId="0" fontId="27" fillId="0" borderId="23" xfId="33" applyFont="1" applyBorder="1" applyAlignment="1">
      <alignment wrapText="1"/>
      <protection/>
    </xf>
    <xf numFmtId="49" fontId="43" fillId="0" borderId="23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6" fillId="0" borderId="23" xfId="33" applyNumberFormat="1" applyFont="1" applyFill="1" applyBorder="1" applyAlignment="1">
      <alignment horizontal="center" vertical="center" wrapText="1"/>
      <protection/>
    </xf>
    <xf numFmtId="4" fontId="37" fillId="0" borderId="23" xfId="33" applyNumberFormat="1" applyFont="1" applyFill="1" applyBorder="1" applyAlignment="1">
      <alignment horizontal="center" vertical="center"/>
      <protection/>
    </xf>
    <xf numFmtId="0" fontId="37" fillId="0" borderId="23" xfId="33" applyFont="1" applyFill="1" applyBorder="1">
      <alignment/>
      <protection/>
    </xf>
    <xf numFmtId="2" fontId="36" fillId="0" borderId="23" xfId="33" applyNumberFormat="1" applyFont="1" applyFill="1" applyBorder="1" applyAlignment="1">
      <alignment horizontal="justify" vertical="top" wrapText="1"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3" xfId="33" applyNumberFormat="1" applyFont="1" applyFill="1" applyBorder="1" applyAlignment="1">
      <alignment horizontal="center" vertical="center" wrapText="1"/>
      <protection/>
    </xf>
    <xf numFmtId="49" fontId="43" fillId="0" borderId="23" xfId="33" applyNumberFormat="1" applyFont="1" applyFill="1" applyBorder="1" applyAlignment="1">
      <alignment horizontal="center"/>
      <protection/>
    </xf>
    <xf numFmtId="2" fontId="23" fillId="0" borderId="23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9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justify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1" fontId="65" fillId="0" borderId="12" xfId="0" applyNumberFormat="1" applyFont="1" applyBorder="1" applyAlignment="1">
      <alignment horizontal="center" vertical="top" wrapText="1"/>
    </xf>
    <xf numFmtId="1" fontId="65" fillId="25" borderId="12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5" fillId="25" borderId="25" xfId="0" applyFont="1" applyFill="1" applyBorder="1" applyAlignment="1">
      <alignment horizontal="left" wrapText="1"/>
    </xf>
    <xf numFmtId="0" fontId="65" fillId="25" borderId="26" xfId="0" applyFont="1" applyFill="1" applyBorder="1" applyAlignment="1">
      <alignment horizontal="left" wrapText="1"/>
    </xf>
    <xf numFmtId="1" fontId="65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49" fontId="66" fillId="0" borderId="12" xfId="35" applyFont="1" applyBorder="1" applyAlignment="1" applyProtection="1">
      <alignment horizontal="center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5" fillId="0" borderId="12" xfId="35" applyFont="1" applyBorder="1" applyAlignment="1" applyProtection="1">
      <alignment horizontal="center" vertical="top" wrapText="1"/>
      <protection/>
    </xf>
    <xf numFmtId="49" fontId="66" fillId="0" borderId="2" xfId="35" applyFont="1" applyAlignment="1" applyProtection="1">
      <alignment horizontal="center" vertical="top" wrapText="1"/>
      <protection/>
    </xf>
    <xf numFmtId="0" fontId="27" fillId="0" borderId="12" xfId="0" applyFont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49" fontId="65" fillId="0" borderId="2" xfId="35" applyFont="1" applyAlignment="1" applyProtection="1">
      <alignment horizontal="center" vertical="top" wrapText="1"/>
      <protection/>
    </xf>
    <xf numFmtId="0" fontId="67" fillId="0" borderId="12" xfId="34" applyNumberFormat="1" applyFont="1" applyBorder="1" applyAlignment="1" applyProtection="1">
      <alignment horizontal="left" vertical="top" wrapText="1"/>
      <protection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0" fontId="67" fillId="0" borderId="1" xfId="34" applyNumberFormat="1" applyFont="1" applyAlignment="1" applyProtection="1">
      <alignment horizontal="left" vertical="top" wrapText="1"/>
      <protection/>
    </xf>
    <xf numFmtId="0" fontId="68" fillId="0" borderId="1" xfId="34" applyNumberFormat="1" applyFont="1" applyAlignment="1" applyProtection="1">
      <alignment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0" fontId="32" fillId="0" borderId="0" xfId="0" applyFont="1" applyAlignment="1">
      <alignment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8" fillId="0" borderId="23" xfId="33" applyFont="1" applyFill="1" applyBorder="1" applyAlignment="1">
      <alignment horizontal="justify" vertical="top"/>
      <protection/>
    </xf>
    <xf numFmtId="49" fontId="37" fillId="0" borderId="23" xfId="33" applyNumberFormat="1" applyFont="1" applyFill="1" applyBorder="1" applyAlignment="1">
      <alignment horizontal="center" vertical="top"/>
      <protection/>
    </xf>
    <xf numFmtId="49" fontId="37" fillId="0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 wrapText="1"/>
      <protection/>
    </xf>
    <xf numFmtId="0" fontId="48" fillId="24" borderId="23" xfId="33" applyFont="1" applyFill="1" applyBorder="1" applyAlignment="1">
      <alignment horizontal="justify" vertical="top"/>
      <protection/>
    </xf>
    <xf numFmtId="49" fontId="48" fillId="24" borderId="23" xfId="33" applyNumberFormat="1" applyFont="1" applyFill="1" applyBorder="1" applyAlignment="1">
      <alignment horizontal="center" vertical="top"/>
      <protection/>
    </xf>
    <xf numFmtId="49" fontId="48" fillId="24" borderId="23" xfId="33" applyNumberFormat="1" applyFont="1" applyFill="1" applyBorder="1" applyAlignment="1">
      <alignment horizontal="center" vertical="top" wrapText="1"/>
      <protection/>
    </xf>
    <xf numFmtId="4" fontId="48" fillId="24" borderId="23" xfId="33" applyNumberFormat="1" applyFont="1" applyFill="1" applyBorder="1" applyAlignment="1">
      <alignment horizontal="center" vertical="top" wrapText="1"/>
      <protection/>
    </xf>
    <xf numFmtId="0" fontId="44" fillId="24" borderId="23" xfId="33" applyFont="1" applyFill="1" applyBorder="1" applyAlignment="1">
      <alignment wrapText="1"/>
      <protection/>
    </xf>
    <xf numFmtId="49" fontId="44" fillId="24" borderId="23" xfId="33" applyNumberFormat="1" applyFont="1" applyFill="1" applyBorder="1" applyAlignment="1">
      <alignment horizontal="center" vertical="top"/>
      <protection/>
    </xf>
    <xf numFmtId="4" fontId="44" fillId="24" borderId="23" xfId="33" applyNumberFormat="1" applyFont="1" applyFill="1" applyBorder="1" applyAlignment="1">
      <alignment horizontal="center" vertical="top"/>
      <protection/>
    </xf>
    <xf numFmtId="49" fontId="48" fillId="0" borderId="23" xfId="33" applyNumberFormat="1" applyFont="1" applyFill="1" applyBorder="1" applyAlignment="1">
      <alignment horizontal="center" vertical="top"/>
      <protection/>
    </xf>
    <xf numFmtId="49" fontId="48" fillId="0" borderId="23" xfId="33" applyNumberFormat="1" applyFont="1" applyFill="1" applyBorder="1" applyAlignment="1">
      <alignment horizontal="center" vertical="top" wrapText="1"/>
      <protection/>
    </xf>
    <xf numFmtId="2" fontId="36" fillId="24" borderId="23" xfId="33" applyNumberFormat="1" applyFont="1" applyFill="1" applyBorder="1" applyAlignment="1">
      <alignment horizontal="justify" vertical="top"/>
      <protection/>
    </xf>
    <xf numFmtId="49" fontId="36" fillId="24" borderId="23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 wrapText="1"/>
      <protection/>
    </xf>
    <xf numFmtId="2" fontId="38" fillId="24" borderId="23" xfId="33" applyNumberFormat="1" applyFont="1" applyFill="1" applyBorder="1" applyAlignment="1">
      <alignment horizontal="justify" vertical="top"/>
      <protection/>
    </xf>
    <xf numFmtId="49" fontId="38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2" fontId="48" fillId="0" borderId="23" xfId="33" applyNumberFormat="1" applyFont="1" applyFill="1" applyBorder="1" applyAlignment="1">
      <alignment horizontal="justify" vertical="top"/>
      <protection/>
    </xf>
    <xf numFmtId="49" fontId="36" fillId="0" borderId="23" xfId="33" applyNumberFormat="1" applyFont="1" applyFill="1" applyBorder="1" applyAlignment="1">
      <alignment horizontal="center" vertical="top" wrapText="1"/>
      <protection/>
    </xf>
    <xf numFmtId="49" fontId="38" fillId="0" borderId="23" xfId="33" applyNumberFormat="1" applyFont="1" applyFill="1" applyBorder="1" applyAlignment="1">
      <alignment horizontal="center" vertical="top" wrapText="1"/>
      <protection/>
    </xf>
    <xf numFmtId="2" fontId="37" fillId="24" borderId="23" xfId="33" applyNumberFormat="1" applyFont="1" applyFill="1" applyBorder="1" applyAlignment="1">
      <alignment horizontal="justify" vertical="top"/>
      <protection/>
    </xf>
    <xf numFmtId="49" fontId="37" fillId="24" borderId="23" xfId="33" applyNumberFormat="1" applyFont="1" applyFill="1" applyBorder="1" applyAlignment="1">
      <alignment horizontal="center" vertical="top" wrapText="1"/>
      <protection/>
    </xf>
    <xf numFmtId="2" fontId="48" fillId="24" borderId="23" xfId="33" applyNumberFormat="1" applyFont="1" applyFill="1" applyBorder="1" applyAlignment="1">
      <alignment horizontal="justify" vertical="top"/>
      <protection/>
    </xf>
    <xf numFmtId="4" fontId="36" fillId="24" borderId="23" xfId="33" applyNumberFormat="1" applyFont="1" applyFill="1" applyBorder="1" applyAlignment="1">
      <alignment horizontal="center" vertical="top"/>
      <protection/>
    </xf>
    <xf numFmtId="49" fontId="37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9" fontId="38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9" fontId="48" fillId="24" borderId="23" xfId="33" applyNumberFormat="1" applyFont="1" applyFill="1" applyBorder="1" applyAlignment="1">
      <alignment horizontal="justify" vertical="top"/>
      <protection/>
    </xf>
    <xf numFmtId="0" fontId="38" fillId="24" borderId="23" xfId="33" applyFont="1" applyFill="1" applyBorder="1" applyAlignment="1">
      <alignment horizontal="justify" vertical="top"/>
      <protection/>
    </xf>
    <xf numFmtId="2" fontId="36" fillId="24" borderId="23" xfId="33" applyNumberFormat="1" applyFont="1" applyFill="1" applyBorder="1" applyAlignment="1">
      <alignment horizontal="justify" vertical="top" wrapText="1"/>
      <protection/>
    </xf>
    <xf numFmtId="4" fontId="36" fillId="24" borderId="23" xfId="33" applyNumberFormat="1" applyFont="1" applyFill="1" applyBorder="1" applyAlignment="1">
      <alignment vertical="top" wrapText="1"/>
      <protection/>
    </xf>
    <xf numFmtId="49" fontId="37" fillId="0" borderId="27" xfId="33" applyNumberFormat="1" applyFont="1" applyFill="1" applyBorder="1" applyAlignment="1">
      <alignment horizontal="center" vertical="top"/>
      <protection/>
    </xf>
    <xf numFmtId="49" fontId="23" fillId="0" borderId="23" xfId="33" applyNumberFormat="1" applyFont="1" applyFill="1" applyBorder="1" applyAlignment="1">
      <alignment horizontal="center" vertical="top"/>
      <protection/>
    </xf>
    <xf numFmtId="49" fontId="23" fillId="0" borderId="28" xfId="33" applyNumberFormat="1" applyFont="1" applyFill="1" applyBorder="1" applyAlignment="1">
      <alignment horizontal="center" vertical="center" wrapText="1"/>
      <protection/>
    </xf>
    <xf numFmtId="49" fontId="36" fillId="24" borderId="27" xfId="33" applyNumberFormat="1" applyFont="1" applyFill="1" applyBorder="1" applyAlignment="1">
      <alignment horizontal="center" vertical="top" wrapText="1"/>
      <protection/>
    </xf>
    <xf numFmtId="49" fontId="36" fillId="0" borderId="27" xfId="33" applyNumberFormat="1" applyFont="1" applyFill="1" applyBorder="1" applyAlignment="1">
      <alignment horizontal="center" vertical="top" wrapText="1"/>
      <protection/>
    </xf>
    <xf numFmtId="49" fontId="36" fillId="0" borderId="27" xfId="33" applyNumberFormat="1" applyFont="1" applyFill="1" applyBorder="1" applyAlignment="1">
      <alignment horizontal="center" vertical="top"/>
      <protection/>
    </xf>
    <xf numFmtId="49" fontId="23" fillId="0" borderId="28" xfId="33" applyNumberFormat="1" applyFont="1" applyFill="1" applyBorder="1" applyAlignment="1">
      <alignment horizontal="center" vertical="center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49" fontId="23" fillId="0" borderId="23" xfId="33" applyNumberFormat="1" applyFont="1" applyFill="1" applyBorder="1" applyAlignment="1">
      <alignment horizontal="center" vertical="top" wrapText="1"/>
      <protection/>
    </xf>
    <xf numFmtId="4" fontId="23" fillId="0" borderId="23" xfId="33" applyNumberFormat="1" applyFont="1" applyFill="1" applyBorder="1" applyAlignment="1">
      <alignment horizontal="center" vertical="top" wrapText="1"/>
      <protection/>
    </xf>
    <xf numFmtId="49" fontId="43" fillId="0" borderId="23" xfId="33" applyNumberFormat="1" applyFont="1" applyFill="1" applyBorder="1" applyAlignment="1">
      <alignment horizontal="center" vertical="top"/>
      <protection/>
    </xf>
    <xf numFmtId="4" fontId="43" fillId="0" borderId="23" xfId="33" applyNumberFormat="1" applyFont="1" applyFill="1" applyBorder="1" applyAlignment="1">
      <alignment horizontal="center" vertical="top"/>
      <protection/>
    </xf>
    <xf numFmtId="49" fontId="27" fillId="0" borderId="23" xfId="33" applyNumberFormat="1" applyFont="1" applyBorder="1" applyAlignment="1">
      <alignment horizontal="center" vertical="top" wrapText="1"/>
      <protection/>
    </xf>
    <xf numFmtId="49" fontId="27" fillId="0" borderId="23" xfId="33" applyNumberFormat="1" applyFont="1" applyBorder="1" applyAlignment="1">
      <alignment horizontal="center" vertical="top"/>
      <protection/>
    </xf>
    <xf numFmtId="4" fontId="23" fillId="0" borderId="23" xfId="33" applyNumberFormat="1" applyFont="1" applyFill="1" applyBorder="1" applyAlignment="1">
      <alignment horizontal="center" vertical="top"/>
      <protection/>
    </xf>
    <xf numFmtId="4" fontId="43" fillId="0" borderId="23" xfId="33" applyNumberFormat="1" applyFont="1" applyFill="1" applyBorder="1" applyAlignment="1">
      <alignment horizontal="center" vertical="top" wrapText="1"/>
      <protection/>
    </xf>
    <xf numFmtId="0" fontId="27" fillId="0" borderId="23" xfId="33" applyFont="1" applyBorder="1" applyAlignment="1">
      <alignment horizontal="center" vertical="top" wrapText="1"/>
      <protection/>
    </xf>
    <xf numFmtId="4" fontId="27" fillId="0" borderId="23" xfId="33" applyNumberFormat="1" applyFont="1" applyBorder="1" applyAlignment="1">
      <alignment horizontal="center" vertical="top"/>
      <protection/>
    </xf>
    <xf numFmtId="0" fontId="43" fillId="0" borderId="23" xfId="33" applyFont="1" applyFill="1" applyBorder="1" applyAlignment="1">
      <alignment horizontal="center" vertical="top"/>
      <protection/>
    </xf>
    <xf numFmtId="0" fontId="23" fillId="0" borderId="0" xfId="0" applyFont="1" applyAlignment="1">
      <alignment wrapText="1"/>
    </xf>
    <xf numFmtId="49" fontId="66" fillId="0" borderId="29" xfId="35" applyFont="1" applyBorder="1" applyAlignment="1" applyProtection="1">
      <alignment horizontal="center" vertical="top" wrapText="1"/>
      <protection/>
    </xf>
    <xf numFmtId="0" fontId="67" fillId="0" borderId="30" xfId="34" applyNumberFormat="1" applyFont="1" applyBorder="1" applyAlignment="1" applyProtection="1">
      <alignment vertical="top" wrapText="1"/>
      <protection/>
    </xf>
    <xf numFmtId="4" fontId="30" fillId="0" borderId="31" xfId="0" applyNumberFormat="1" applyFont="1" applyBorder="1" applyAlignment="1">
      <alignment horizontal="center" vertical="top" wrapText="1"/>
    </xf>
    <xf numFmtId="1" fontId="27" fillId="0" borderId="26" xfId="0" applyNumberFormat="1" applyFont="1" applyBorder="1" applyAlignment="1">
      <alignment vertical="top" wrapText="1"/>
    </xf>
    <xf numFmtId="1" fontId="65" fillId="0" borderId="26" xfId="0" applyNumberFormat="1" applyFont="1" applyBorder="1" applyAlignment="1">
      <alignment vertical="top" wrapText="1"/>
    </xf>
    <xf numFmtId="0" fontId="27" fillId="0" borderId="23" xfId="33" applyFont="1" applyBorder="1" applyAlignment="1">
      <alignment vertical="top" wrapText="1"/>
      <protection/>
    </xf>
    <xf numFmtId="2" fontId="36" fillId="0" borderId="28" xfId="33" applyNumberFormat="1" applyFont="1" applyFill="1" applyBorder="1" applyAlignment="1">
      <alignment horizontal="justify" vertical="top"/>
      <protection/>
    </xf>
    <xf numFmtId="49" fontId="36" fillId="0" borderId="28" xfId="33" applyNumberFormat="1" applyFont="1" applyFill="1" applyBorder="1" applyAlignment="1">
      <alignment horizontal="center" vertical="top" wrapText="1"/>
      <protection/>
    </xf>
    <xf numFmtId="0" fontId="0" fillId="24" borderId="12" xfId="0" applyFill="1" applyBorder="1" applyAlignment="1">
      <alignment/>
    </xf>
    <xf numFmtId="49" fontId="36" fillId="0" borderId="32" xfId="33" applyNumberFormat="1" applyFont="1" applyFill="1" applyBorder="1" applyAlignment="1">
      <alignment horizontal="center" vertical="top" wrapText="1"/>
      <protection/>
    </xf>
    <xf numFmtId="2" fontId="36" fillId="0" borderId="12" xfId="33" applyNumberFormat="1" applyFont="1" applyFill="1" applyBorder="1" applyAlignment="1">
      <alignment horizontal="justify" vertical="top"/>
      <protection/>
    </xf>
    <xf numFmtId="49" fontId="36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4" fontId="38" fillId="0" borderId="12" xfId="33" applyNumberFormat="1" applyFont="1" applyFill="1" applyBorder="1" applyAlignment="1">
      <alignment horizontal="center" vertical="top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6" fillId="0" borderId="12" xfId="33" applyNumberFormat="1" applyFont="1" applyFill="1" applyBorder="1" applyAlignment="1">
      <alignment horizontal="center" vertical="top"/>
      <protection/>
    </xf>
    <xf numFmtId="4" fontId="36" fillId="0" borderId="12" xfId="33" applyNumberFormat="1" applyFont="1" applyFill="1" applyBorder="1" applyAlignment="1">
      <alignment horizontal="center" vertical="top" wrapText="1"/>
      <protection/>
    </xf>
    <xf numFmtId="4" fontId="48" fillId="0" borderId="12" xfId="33" applyNumberFormat="1" applyFont="1" applyFill="1" applyBorder="1" applyAlignment="1">
      <alignment horizontal="center" vertical="top" wrapText="1"/>
      <protection/>
    </xf>
    <xf numFmtId="4" fontId="48" fillId="0" borderId="12" xfId="33" applyNumberFormat="1" applyFont="1" applyFill="1" applyBorder="1" applyAlignment="1">
      <alignment horizontal="center" vertical="top"/>
      <protection/>
    </xf>
    <xf numFmtId="4" fontId="44" fillId="0" borderId="12" xfId="0" applyNumberFormat="1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top"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51" fillId="0" borderId="12" xfId="0" applyNumberFormat="1" applyFont="1" applyBorder="1" applyAlignment="1">
      <alignment horizontal="center" vertical="top"/>
    </xf>
    <xf numFmtId="4" fontId="52" fillId="0" borderId="12" xfId="0" applyNumberFormat="1" applyFont="1" applyBorder="1" applyAlignment="1">
      <alignment horizontal="center" vertical="top"/>
    </xf>
    <xf numFmtId="4" fontId="48" fillId="0" borderId="23" xfId="33" applyNumberFormat="1" applyFont="1" applyFill="1" applyBorder="1" applyAlignment="1">
      <alignment horizontal="center" vertical="top" wrapText="1"/>
      <protection/>
    </xf>
    <xf numFmtId="4" fontId="45" fillId="24" borderId="12" xfId="0" applyNumberFormat="1" applyFont="1" applyFill="1" applyBorder="1" applyAlignment="1">
      <alignment horizontal="center" vertical="top"/>
    </xf>
    <xf numFmtId="4" fontId="27" fillId="0" borderId="31" xfId="0" applyNumberFormat="1" applyFont="1" applyBorder="1" applyAlignment="1">
      <alignment horizontal="center" vertical="top" wrapText="1"/>
    </xf>
    <xf numFmtId="1" fontId="30" fillId="0" borderId="33" xfId="0" applyNumberFormat="1" applyFont="1" applyBorder="1" applyAlignment="1">
      <alignment horizontal="center" vertical="top" wrapText="1"/>
    </xf>
    <xf numFmtId="1" fontId="30" fillId="0" borderId="34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4" fontId="27" fillId="0" borderId="35" xfId="0" applyNumberFormat="1" applyFont="1" applyBorder="1" applyAlignment="1">
      <alignment horizontal="center" vertical="top" wrapText="1"/>
    </xf>
    <xf numFmtId="4" fontId="27" fillId="0" borderId="31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5" fillId="25" borderId="25" xfId="0" applyFont="1" applyFill="1" applyBorder="1" applyAlignment="1">
      <alignment horizontal="left" wrapText="1"/>
    </xf>
    <xf numFmtId="0" fontId="65" fillId="25" borderId="26" xfId="0" applyFont="1" applyFill="1" applyBorder="1" applyAlignment="1">
      <alignment horizontal="left" wrapText="1"/>
    </xf>
    <xf numFmtId="0" fontId="65" fillId="25" borderId="25" xfId="0" applyFont="1" applyFill="1" applyBorder="1" applyAlignment="1">
      <alignment horizontal="left" vertical="top" wrapText="1"/>
    </xf>
    <xf numFmtId="0" fontId="65" fillId="25" borderId="26" xfId="0" applyFont="1" applyFill="1" applyBorder="1" applyAlignment="1">
      <alignment horizontal="left" vertical="top" wrapText="1"/>
    </xf>
    <xf numFmtId="0" fontId="65" fillId="0" borderId="25" xfId="0" applyFont="1" applyBorder="1" applyAlignment="1">
      <alignment horizontal="left" wrapText="1"/>
    </xf>
    <xf numFmtId="0" fontId="65" fillId="0" borderId="26" xfId="0" applyFont="1" applyBorder="1" applyAlignment="1">
      <alignment horizontal="left" wrapText="1"/>
    </xf>
    <xf numFmtId="1" fontId="27" fillId="0" borderId="25" xfId="0" applyNumberFormat="1" applyFont="1" applyBorder="1" applyAlignment="1">
      <alignment horizontal="center" vertical="top" wrapText="1"/>
    </xf>
    <xf numFmtId="1" fontId="27" fillId="0" borderId="41" xfId="0" applyNumberFormat="1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top" wrapText="1"/>
    </xf>
    <xf numFmtId="1" fontId="27" fillId="0" borderId="26" xfId="0" applyNumberFormat="1" applyFont="1" applyBorder="1" applyAlignment="1">
      <alignment horizontal="center" vertical="top" wrapText="1"/>
    </xf>
    <xf numFmtId="0" fontId="27" fillId="25" borderId="25" xfId="0" applyFont="1" applyFill="1" applyBorder="1" applyAlignment="1">
      <alignment horizontal="left" vertical="top" wrapText="1"/>
    </xf>
    <xf numFmtId="0" fontId="27" fillId="25" borderId="26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wrapText="1"/>
    </xf>
    <xf numFmtId="0" fontId="34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/>
    </xf>
    <xf numFmtId="49" fontId="36" fillId="0" borderId="23" xfId="33" applyNumberFormat="1" applyFont="1" applyFill="1" applyBorder="1" applyAlignment="1">
      <alignment horizontal="center" vertical="center"/>
      <protection/>
    </xf>
    <xf numFmtId="49" fontId="36" fillId="0" borderId="23" xfId="33" applyNumberFormat="1" applyFont="1" applyFill="1" applyBorder="1" applyAlignment="1">
      <alignment horizontal="center" vertical="center" wrapText="1"/>
      <protection/>
    </xf>
    <xf numFmtId="49" fontId="36" fillId="0" borderId="42" xfId="33" applyNumberFormat="1" applyFont="1" applyFill="1" applyBorder="1" applyAlignment="1">
      <alignment horizontal="center" vertical="center" wrapText="1"/>
      <protection/>
    </xf>
    <xf numFmtId="49" fontId="36" fillId="0" borderId="43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 wrapText="1"/>
    </xf>
    <xf numFmtId="0" fontId="40" fillId="0" borderId="28" xfId="33" applyFont="1" applyFill="1" applyBorder="1" applyAlignment="1">
      <alignment horizontal="center" vertical="center" wrapText="1"/>
      <protection/>
    </xf>
    <xf numFmtId="0" fontId="40" fillId="0" borderId="44" xfId="33" applyFont="1" applyFill="1" applyBorder="1" applyAlignment="1">
      <alignment horizontal="center" vertical="center" wrapText="1"/>
      <protection/>
    </xf>
    <xf numFmtId="49" fontId="40" fillId="0" borderId="28" xfId="33" applyNumberFormat="1" applyFont="1" applyFill="1" applyBorder="1" applyAlignment="1">
      <alignment horizontal="center" vertical="center" wrapText="1"/>
      <protection/>
    </xf>
    <xf numFmtId="49" fontId="40" fillId="0" borderId="44" xfId="33" applyNumberFormat="1" applyFont="1" applyFill="1" applyBorder="1" applyAlignment="1">
      <alignment horizontal="center" vertical="center" wrapText="1"/>
      <protection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43" fillId="0" borderId="35" xfId="0" applyNumberFormat="1" applyFont="1" applyBorder="1" applyAlignment="1">
      <alignment horizontal="center" vertical="center" wrapText="1"/>
    </xf>
    <xf numFmtId="49" fontId="43" fillId="0" borderId="31" xfId="0" applyNumberFormat="1" applyFont="1" applyBorder="1" applyAlignment="1">
      <alignment horizontal="center" vertical="center" wrapText="1"/>
    </xf>
    <xf numFmtId="4" fontId="43" fillId="0" borderId="45" xfId="33" applyNumberFormat="1" applyFont="1" applyFill="1" applyBorder="1" applyAlignment="1">
      <alignment horizontal="center" vertical="center" wrapText="1"/>
      <protection/>
    </xf>
    <xf numFmtId="4" fontId="43" fillId="0" borderId="46" xfId="33" applyNumberFormat="1" applyFont="1" applyFill="1" applyBorder="1" applyAlignment="1">
      <alignment horizontal="center" vertical="center" wrapText="1"/>
      <protection/>
    </xf>
    <xf numFmtId="0" fontId="63" fillId="0" borderId="12" xfId="0" applyFont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70" fillId="0" borderId="0" xfId="0" applyFont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7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7" fillId="0" borderId="50" xfId="0" applyFon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67">
      <selection activeCell="E80" sqref="E80"/>
    </sheetView>
  </sheetViews>
  <sheetFormatPr defaultColWidth="9.140625" defaultRowHeight="15"/>
  <cols>
    <col min="1" max="1" width="17.00390625" style="0" customWidth="1"/>
    <col min="2" max="2" width="28.7109375" style="0" customWidth="1"/>
    <col min="3" max="3" width="14.140625" style="0" customWidth="1"/>
    <col min="4" max="4" width="13.00390625" style="0" customWidth="1"/>
    <col min="5" max="5" width="14.57421875" style="0" customWidth="1"/>
  </cols>
  <sheetData>
    <row r="1" spans="1:5" ht="120" customHeight="1">
      <c r="A1" s="34"/>
      <c r="B1" s="113"/>
      <c r="C1" s="242" t="s">
        <v>444</v>
      </c>
      <c r="D1" s="242"/>
      <c r="E1" s="242"/>
    </row>
    <row r="2" spans="1:6" ht="112.5" customHeight="1">
      <c r="A2" s="34"/>
      <c r="B2" s="113"/>
      <c r="C2" s="242" t="s">
        <v>316</v>
      </c>
      <c r="D2" s="242"/>
      <c r="E2" s="242"/>
      <c r="F2" s="113"/>
    </row>
    <row r="3" spans="1:5" ht="15">
      <c r="A3" s="34"/>
      <c r="B3" s="34"/>
      <c r="C3" s="34"/>
      <c r="E3" s="34" t="s">
        <v>17</v>
      </c>
    </row>
    <row r="4" spans="1:3" ht="15">
      <c r="A4" s="34"/>
      <c r="B4" s="34"/>
      <c r="C4" s="34"/>
    </row>
    <row r="5" spans="1:5" ht="58.5" customHeight="1">
      <c r="A5" s="228" t="s">
        <v>207</v>
      </c>
      <c r="B5" s="228"/>
      <c r="C5" s="228"/>
      <c r="D5" s="229"/>
      <c r="E5" s="229"/>
    </row>
    <row r="6" ht="15.75" thickBot="1"/>
    <row r="7" spans="1:5" ht="30.75" customHeight="1">
      <c r="A7" s="243" t="s">
        <v>306</v>
      </c>
      <c r="B7" s="243" t="s">
        <v>18</v>
      </c>
      <c r="C7" s="236" t="s">
        <v>2</v>
      </c>
      <c r="D7" s="237"/>
      <c r="E7" s="238"/>
    </row>
    <row r="8" spans="1:5" ht="49.5" customHeight="1" thickBot="1">
      <c r="A8" s="244"/>
      <c r="B8" s="244"/>
      <c r="C8" s="239"/>
      <c r="D8" s="240"/>
      <c r="E8" s="241"/>
    </row>
    <row r="9" spans="1:5" ht="16.5" thickBot="1">
      <c r="A9" s="35"/>
      <c r="B9" s="245"/>
      <c r="C9" s="107">
        <v>2018</v>
      </c>
      <c r="D9" s="36">
        <v>2019</v>
      </c>
      <c r="E9" s="36">
        <v>2020</v>
      </c>
    </row>
    <row r="10" spans="1:5" ht="15.75">
      <c r="A10" s="110">
        <v>1</v>
      </c>
      <c r="B10" s="111">
        <v>2</v>
      </c>
      <c r="C10" s="112">
        <v>3</v>
      </c>
      <c r="D10" s="112">
        <v>4</v>
      </c>
      <c r="E10" s="112">
        <v>5</v>
      </c>
    </row>
    <row r="11" spans="1:5" ht="47.25">
      <c r="A11" s="118" t="s">
        <v>267</v>
      </c>
      <c r="B11" s="128" t="s">
        <v>268</v>
      </c>
      <c r="C11" s="119">
        <f>C12+C17</f>
        <v>148500</v>
      </c>
      <c r="D11" s="119">
        <f>D12+D17</f>
        <v>148500</v>
      </c>
      <c r="E11" s="119">
        <f>E12+E17</f>
        <v>148500</v>
      </c>
    </row>
    <row r="12" spans="1:5" ht="47.25">
      <c r="A12" s="118" t="s">
        <v>269</v>
      </c>
      <c r="B12" s="129" t="s">
        <v>19</v>
      </c>
      <c r="C12" s="119">
        <f>C13</f>
        <v>40000</v>
      </c>
      <c r="D12" s="119">
        <f>D13</f>
        <v>40000</v>
      </c>
      <c r="E12" s="119">
        <f>E13</f>
        <v>40000</v>
      </c>
    </row>
    <row r="13" spans="1:5" ht="15">
      <c r="A13" s="230" t="s">
        <v>270</v>
      </c>
      <c r="B13" s="227" t="s">
        <v>20</v>
      </c>
      <c r="C13" s="225">
        <f>C16</f>
        <v>40000</v>
      </c>
      <c r="D13" s="225">
        <v>40000</v>
      </c>
      <c r="E13" s="225">
        <v>40000</v>
      </c>
    </row>
    <row r="14" spans="1:5" ht="21.75" customHeight="1">
      <c r="A14" s="230"/>
      <c r="B14" s="227"/>
      <c r="C14" s="225"/>
      <c r="D14" s="225"/>
      <c r="E14" s="225"/>
    </row>
    <row r="15" spans="1:5" ht="165.75" customHeight="1">
      <c r="A15" s="122" t="s">
        <v>380</v>
      </c>
      <c r="B15" s="131" t="s">
        <v>271</v>
      </c>
      <c r="C15" s="121">
        <v>40000</v>
      </c>
      <c r="D15" s="121">
        <v>40000</v>
      </c>
      <c r="E15" s="121">
        <v>40000</v>
      </c>
    </row>
    <row r="16" spans="1:5" ht="171.75" customHeight="1">
      <c r="A16" s="122" t="s">
        <v>381</v>
      </c>
      <c r="B16" s="131" t="s">
        <v>271</v>
      </c>
      <c r="C16" s="121">
        <v>40000</v>
      </c>
      <c r="D16" s="121">
        <v>40000</v>
      </c>
      <c r="E16" s="121">
        <v>40000</v>
      </c>
    </row>
    <row r="17" spans="1:5" ht="47.25">
      <c r="A17" s="109" t="s">
        <v>272</v>
      </c>
      <c r="B17" s="129" t="s">
        <v>21</v>
      </c>
      <c r="C17" s="119">
        <f>SUM(C18+C24)</f>
        <v>108500</v>
      </c>
      <c r="D17" s="119">
        <f>SUM(D18+D24)</f>
        <v>108500</v>
      </c>
      <c r="E17" s="119">
        <f>SUM(E18+E24)</f>
        <v>108500</v>
      </c>
    </row>
    <row r="18" spans="1:5" ht="15" customHeight="1">
      <c r="A18" s="230" t="s">
        <v>273</v>
      </c>
      <c r="B18" s="227" t="s">
        <v>22</v>
      </c>
      <c r="C18" s="225">
        <f>C22</f>
        <v>8500</v>
      </c>
      <c r="D18" s="225">
        <f>D22</f>
        <v>8500</v>
      </c>
      <c r="E18" s="225">
        <f>E22</f>
        <v>8500</v>
      </c>
    </row>
    <row r="19" spans="1:5" ht="15" customHeight="1">
      <c r="A19" s="230"/>
      <c r="B19" s="227"/>
      <c r="C19" s="225"/>
      <c r="D19" s="225"/>
      <c r="E19" s="225"/>
    </row>
    <row r="20" spans="1:5" ht="15" customHeight="1">
      <c r="A20" s="230" t="s">
        <v>274</v>
      </c>
      <c r="B20" s="227" t="s">
        <v>23</v>
      </c>
      <c r="C20" s="225">
        <v>8500</v>
      </c>
      <c r="D20" s="225">
        <v>8500</v>
      </c>
      <c r="E20" s="225">
        <v>8500</v>
      </c>
    </row>
    <row r="21" spans="1:5" ht="77.25" customHeight="1">
      <c r="A21" s="230"/>
      <c r="B21" s="227"/>
      <c r="C21" s="225"/>
      <c r="D21" s="225"/>
      <c r="E21" s="225"/>
    </row>
    <row r="22" spans="1:5" ht="35.25" customHeight="1">
      <c r="A22" s="226" t="s">
        <v>382</v>
      </c>
      <c r="B22" s="227" t="s">
        <v>23</v>
      </c>
      <c r="C22" s="225">
        <v>8500</v>
      </c>
      <c r="D22" s="225">
        <v>8500</v>
      </c>
      <c r="E22" s="225">
        <v>8500</v>
      </c>
    </row>
    <row r="23" spans="1:5" ht="58.5" customHeight="1">
      <c r="A23" s="226"/>
      <c r="B23" s="227"/>
      <c r="C23" s="225"/>
      <c r="D23" s="225"/>
      <c r="E23" s="225"/>
    </row>
    <row r="24" spans="1:5" ht="15" customHeight="1">
      <c r="A24" s="230" t="s">
        <v>275</v>
      </c>
      <c r="B24" s="227" t="s">
        <v>24</v>
      </c>
      <c r="C24" s="225">
        <f>C26+C32</f>
        <v>100000</v>
      </c>
      <c r="D24" s="225">
        <f>D26+D32</f>
        <v>100000</v>
      </c>
      <c r="E24" s="225">
        <f>E26+E32</f>
        <v>100000</v>
      </c>
    </row>
    <row r="25" spans="1:5" ht="15" customHeight="1">
      <c r="A25" s="230"/>
      <c r="B25" s="227"/>
      <c r="C25" s="225"/>
      <c r="D25" s="225"/>
      <c r="E25" s="225"/>
    </row>
    <row r="26" spans="1:5" ht="22.5" customHeight="1">
      <c r="A26" s="230" t="s">
        <v>276</v>
      </c>
      <c r="B26" s="227" t="s">
        <v>277</v>
      </c>
      <c r="C26" s="225">
        <f>C30</f>
        <v>10000</v>
      </c>
      <c r="D26" s="225">
        <f>D30</f>
        <v>10000</v>
      </c>
      <c r="E26" s="225">
        <f>E30</f>
        <v>10000</v>
      </c>
    </row>
    <row r="27" spans="1:5" ht="15" customHeight="1">
      <c r="A27" s="230"/>
      <c r="B27" s="227"/>
      <c r="C27" s="225"/>
      <c r="D27" s="225"/>
      <c r="E27" s="225"/>
    </row>
    <row r="28" spans="1:5" ht="15" customHeight="1">
      <c r="A28" s="226" t="s">
        <v>383</v>
      </c>
      <c r="B28" s="227" t="s">
        <v>25</v>
      </c>
      <c r="C28" s="225">
        <v>10000</v>
      </c>
      <c r="D28" s="225">
        <v>10000</v>
      </c>
      <c r="E28" s="225">
        <v>10000</v>
      </c>
    </row>
    <row r="29" spans="1:5" ht="63.75" customHeight="1">
      <c r="A29" s="226"/>
      <c r="B29" s="227"/>
      <c r="C29" s="225"/>
      <c r="D29" s="225"/>
      <c r="E29" s="225"/>
    </row>
    <row r="30" spans="1:5" ht="35.25" customHeight="1">
      <c r="A30" s="226" t="s">
        <v>384</v>
      </c>
      <c r="B30" s="227" t="s">
        <v>25</v>
      </c>
      <c r="C30" s="225">
        <v>10000</v>
      </c>
      <c r="D30" s="225">
        <v>10000</v>
      </c>
      <c r="E30" s="225">
        <v>10000</v>
      </c>
    </row>
    <row r="31" spans="1:5" ht="46.5" customHeight="1">
      <c r="A31" s="226"/>
      <c r="B31" s="227"/>
      <c r="C31" s="225"/>
      <c r="D31" s="225"/>
      <c r="E31" s="225"/>
    </row>
    <row r="32" spans="1:5" ht="47.25">
      <c r="A32" s="122" t="s">
        <v>278</v>
      </c>
      <c r="B32" s="131" t="s">
        <v>279</v>
      </c>
      <c r="C32" s="121">
        <f>C34</f>
        <v>90000</v>
      </c>
      <c r="D32" s="121">
        <f>D34</f>
        <v>90000</v>
      </c>
      <c r="E32" s="121">
        <f>E34</f>
        <v>90000</v>
      </c>
    </row>
    <row r="33" spans="1:5" ht="75">
      <c r="A33" s="122" t="s">
        <v>386</v>
      </c>
      <c r="B33" s="131" t="s">
        <v>26</v>
      </c>
      <c r="C33" s="121">
        <v>90000</v>
      </c>
      <c r="D33" s="121">
        <v>90000</v>
      </c>
      <c r="E33" s="121">
        <v>90000</v>
      </c>
    </row>
    <row r="34" spans="1:5" ht="81" customHeight="1">
      <c r="A34" s="122" t="s">
        <v>385</v>
      </c>
      <c r="B34" s="131" t="s">
        <v>26</v>
      </c>
      <c r="C34" s="121">
        <v>90000</v>
      </c>
      <c r="D34" s="121">
        <v>90000</v>
      </c>
      <c r="E34" s="121">
        <v>90000</v>
      </c>
    </row>
    <row r="35" spans="1:5" ht="47.25">
      <c r="A35" s="123" t="s">
        <v>280</v>
      </c>
      <c r="B35" s="132" t="s">
        <v>281</v>
      </c>
      <c r="C35" s="119">
        <f>C36</f>
        <v>3574543.33</v>
      </c>
      <c r="D35" s="119">
        <f>D36</f>
        <v>3085100</v>
      </c>
      <c r="E35" s="119">
        <f>E36</f>
        <v>4343060</v>
      </c>
    </row>
    <row r="36" spans="1:5" ht="90.75" customHeight="1">
      <c r="A36" s="123" t="s">
        <v>282</v>
      </c>
      <c r="B36" s="132" t="s">
        <v>283</v>
      </c>
      <c r="C36" s="119">
        <f>C37+C48+C52+C63</f>
        <v>3574543.33</v>
      </c>
      <c r="D36" s="119">
        <f>D37+D48+D52+D63</f>
        <v>3085100</v>
      </c>
      <c r="E36" s="119">
        <f>E37+E48+E52+E63</f>
        <v>4343060</v>
      </c>
    </row>
    <row r="37" spans="1:5" ht="15" customHeight="1">
      <c r="A37" s="235" t="s">
        <v>284</v>
      </c>
      <c r="B37" s="223" t="s">
        <v>27</v>
      </c>
      <c r="C37" s="224">
        <f>C39+C45</f>
        <v>3151910</v>
      </c>
      <c r="D37" s="224">
        <f>D39+D45</f>
        <v>3023900</v>
      </c>
      <c r="E37" s="224">
        <f>E39+E45</f>
        <v>3015100</v>
      </c>
    </row>
    <row r="38" spans="1:5" ht="33" customHeight="1">
      <c r="A38" s="235"/>
      <c r="B38" s="223"/>
      <c r="C38" s="224"/>
      <c r="D38" s="224"/>
      <c r="E38" s="224"/>
    </row>
    <row r="39" spans="1:5" ht="15" customHeight="1">
      <c r="A39" s="230" t="s">
        <v>285</v>
      </c>
      <c r="B39" s="231" t="s">
        <v>28</v>
      </c>
      <c r="C39" s="233">
        <v>3088700</v>
      </c>
      <c r="D39" s="225">
        <v>3023900</v>
      </c>
      <c r="E39" s="225">
        <v>3015100</v>
      </c>
    </row>
    <row r="40" spans="1:5" ht="21" customHeight="1">
      <c r="A40" s="230"/>
      <c r="B40" s="232"/>
      <c r="C40" s="234"/>
      <c r="D40" s="225"/>
      <c r="E40" s="225"/>
    </row>
    <row r="41" spans="1:5" ht="15" customHeight="1">
      <c r="A41" s="230" t="s">
        <v>286</v>
      </c>
      <c r="B41" s="227" t="s">
        <v>29</v>
      </c>
      <c r="C41" s="225">
        <f>C39</f>
        <v>3088700</v>
      </c>
      <c r="D41" s="225">
        <v>3023900</v>
      </c>
      <c r="E41" s="225">
        <v>3015100</v>
      </c>
    </row>
    <row r="42" spans="1:5" ht="15" customHeight="1">
      <c r="A42" s="230"/>
      <c r="B42" s="227"/>
      <c r="C42" s="225"/>
      <c r="D42" s="225"/>
      <c r="E42" s="225"/>
    </row>
    <row r="43" spans="1:5" ht="15" customHeight="1">
      <c r="A43" s="226" t="s">
        <v>387</v>
      </c>
      <c r="B43" s="227" t="s">
        <v>29</v>
      </c>
      <c r="C43" s="225">
        <f>C41</f>
        <v>3088700</v>
      </c>
      <c r="D43" s="225">
        <v>3023900</v>
      </c>
      <c r="E43" s="225">
        <v>3015100</v>
      </c>
    </row>
    <row r="44" spans="1:5" ht="38.25" customHeight="1">
      <c r="A44" s="226"/>
      <c r="B44" s="227"/>
      <c r="C44" s="225"/>
      <c r="D44" s="225"/>
      <c r="E44" s="225"/>
    </row>
    <row r="45" spans="1:5" ht="64.5" customHeight="1">
      <c r="A45" s="125" t="s">
        <v>447</v>
      </c>
      <c r="B45" s="130" t="s">
        <v>445</v>
      </c>
      <c r="C45" s="220">
        <f>C46</f>
        <v>63210</v>
      </c>
      <c r="D45" s="220">
        <f>D46</f>
        <v>0</v>
      </c>
      <c r="E45" s="220">
        <f>E46</f>
        <v>0</v>
      </c>
    </row>
    <row r="46" spans="1:5" ht="62.25" customHeight="1">
      <c r="A46" s="125" t="s">
        <v>448</v>
      </c>
      <c r="B46" s="130" t="s">
        <v>446</v>
      </c>
      <c r="C46" s="220">
        <f>C47</f>
        <v>63210</v>
      </c>
      <c r="D46" s="220">
        <f>D47</f>
        <v>0</v>
      </c>
      <c r="E46" s="220">
        <f>E47</f>
        <v>0</v>
      </c>
    </row>
    <row r="47" spans="1:5" ht="63" customHeight="1">
      <c r="A47" s="125" t="s">
        <v>449</v>
      </c>
      <c r="B47" s="130" t="s">
        <v>446</v>
      </c>
      <c r="C47" s="220">
        <v>63210</v>
      </c>
      <c r="D47" s="220">
        <v>0</v>
      </c>
      <c r="E47" s="220">
        <v>0</v>
      </c>
    </row>
    <row r="48" spans="1:5" ht="62.25" customHeight="1">
      <c r="A48" s="194" t="s">
        <v>288</v>
      </c>
      <c r="B48" s="195" t="s">
        <v>289</v>
      </c>
      <c r="C48" s="196">
        <f>C49</f>
        <v>272779</v>
      </c>
      <c r="D48" s="196">
        <f>D49</f>
        <v>0</v>
      </c>
      <c r="E48" s="196">
        <f>E49</f>
        <v>0</v>
      </c>
    </row>
    <row r="49" spans="1:5" ht="38.25" customHeight="1">
      <c r="A49" s="127" t="s">
        <v>290</v>
      </c>
      <c r="B49" s="133" t="s">
        <v>291</v>
      </c>
      <c r="C49" s="121">
        <f>C51</f>
        <v>272779</v>
      </c>
      <c r="D49" s="121">
        <v>0</v>
      </c>
      <c r="E49" s="121">
        <v>0</v>
      </c>
    </row>
    <row r="50" spans="1:5" ht="38.25" customHeight="1">
      <c r="A50" s="127" t="s">
        <v>292</v>
      </c>
      <c r="B50" s="133" t="s">
        <v>293</v>
      </c>
      <c r="C50" s="121">
        <v>272779</v>
      </c>
      <c r="D50" s="121">
        <v>0</v>
      </c>
      <c r="E50" s="121">
        <v>0</v>
      </c>
    </row>
    <row r="51" spans="1:5" ht="38.25" customHeight="1">
      <c r="A51" s="127" t="s">
        <v>392</v>
      </c>
      <c r="B51" s="133" t="s">
        <v>293</v>
      </c>
      <c r="C51" s="121">
        <v>272779</v>
      </c>
      <c r="D51" s="121">
        <v>0</v>
      </c>
      <c r="E51" s="121">
        <v>0</v>
      </c>
    </row>
    <row r="52" spans="1:5" ht="38.25" customHeight="1">
      <c r="A52" s="221" t="s">
        <v>294</v>
      </c>
      <c r="B52" s="223" t="s">
        <v>295</v>
      </c>
      <c r="C52" s="224">
        <f>C57+C54+C60</f>
        <v>61759.63</v>
      </c>
      <c r="D52" s="224">
        <f>D57+D54+D60</f>
        <v>61200</v>
      </c>
      <c r="E52" s="224">
        <f>E57+E54+E60</f>
        <v>1327960</v>
      </c>
    </row>
    <row r="53" spans="1:5" ht="12" customHeight="1">
      <c r="A53" s="222"/>
      <c r="B53" s="223"/>
      <c r="C53" s="224"/>
      <c r="D53" s="224"/>
      <c r="E53" s="224"/>
    </row>
    <row r="54" spans="1:5" ht="135">
      <c r="A54" s="127" t="s">
        <v>391</v>
      </c>
      <c r="B54" s="133" t="s">
        <v>389</v>
      </c>
      <c r="C54" s="126">
        <v>0</v>
      </c>
      <c r="D54" s="126">
        <v>0</v>
      </c>
      <c r="E54" s="121">
        <v>1264560</v>
      </c>
    </row>
    <row r="55" spans="1:5" ht="135">
      <c r="A55" s="125" t="s">
        <v>287</v>
      </c>
      <c r="B55" s="130" t="s">
        <v>57</v>
      </c>
      <c r="C55" s="126">
        <v>0</v>
      </c>
      <c r="D55" s="126">
        <v>0</v>
      </c>
      <c r="E55" s="121">
        <v>1264560</v>
      </c>
    </row>
    <row r="56" spans="1:5" ht="135">
      <c r="A56" s="125" t="s">
        <v>390</v>
      </c>
      <c r="B56" s="130" t="s">
        <v>57</v>
      </c>
      <c r="C56" s="126">
        <v>0</v>
      </c>
      <c r="D56" s="126">
        <v>0</v>
      </c>
      <c r="E56" s="121">
        <v>1264560</v>
      </c>
    </row>
    <row r="57" spans="1:5" ht="81.75" customHeight="1">
      <c r="A57" s="127" t="s">
        <v>296</v>
      </c>
      <c r="B57" s="133" t="s">
        <v>297</v>
      </c>
      <c r="C57" s="121">
        <f>C58</f>
        <v>60600</v>
      </c>
      <c r="D57" s="121">
        <f>D58</f>
        <v>61200</v>
      </c>
      <c r="E57" s="121">
        <f>E58</f>
        <v>63400</v>
      </c>
    </row>
    <row r="58" spans="1:5" ht="97.5" customHeight="1">
      <c r="A58" s="127" t="s">
        <v>298</v>
      </c>
      <c r="B58" s="133" t="s">
        <v>299</v>
      </c>
      <c r="C58" s="121">
        <v>60600</v>
      </c>
      <c r="D58" s="121">
        <v>61200</v>
      </c>
      <c r="E58" s="121">
        <v>63400</v>
      </c>
    </row>
    <row r="59" spans="1:5" ht="97.5" customHeight="1">
      <c r="A59" s="127" t="s">
        <v>388</v>
      </c>
      <c r="B59" s="133" t="s">
        <v>299</v>
      </c>
      <c r="C59" s="121">
        <v>60600</v>
      </c>
      <c r="D59" s="121">
        <v>61200</v>
      </c>
      <c r="E59" s="121">
        <v>63400</v>
      </c>
    </row>
    <row r="60" spans="1:5" ht="120">
      <c r="A60" s="127" t="s">
        <v>433</v>
      </c>
      <c r="B60" s="133" t="s">
        <v>431</v>
      </c>
      <c r="C60" s="121">
        <f aca="true" t="shared" si="0" ref="C60:E61">C61</f>
        <v>1159.63</v>
      </c>
      <c r="D60" s="121">
        <f t="shared" si="0"/>
        <v>0</v>
      </c>
      <c r="E60" s="121">
        <f t="shared" si="0"/>
        <v>0</v>
      </c>
    </row>
    <row r="61" spans="1:5" ht="135">
      <c r="A61" s="127" t="s">
        <v>434</v>
      </c>
      <c r="B61" s="133" t="s">
        <v>432</v>
      </c>
      <c r="C61" s="121">
        <f t="shared" si="0"/>
        <v>1159.63</v>
      </c>
      <c r="D61" s="121">
        <f t="shared" si="0"/>
        <v>0</v>
      </c>
      <c r="E61" s="121">
        <f t="shared" si="0"/>
        <v>0</v>
      </c>
    </row>
    <row r="62" spans="1:5" ht="135">
      <c r="A62" s="127" t="s">
        <v>435</v>
      </c>
      <c r="B62" s="133" t="s">
        <v>432</v>
      </c>
      <c r="C62" s="121">
        <v>1159.63</v>
      </c>
      <c r="D62" s="121">
        <v>0</v>
      </c>
      <c r="E62" s="121">
        <v>0</v>
      </c>
    </row>
    <row r="63" spans="1:5" ht="47.25">
      <c r="A63" s="123" t="s">
        <v>300</v>
      </c>
      <c r="B63" s="132" t="s">
        <v>301</v>
      </c>
      <c r="C63" s="119">
        <f>C64</f>
        <v>88094.7</v>
      </c>
      <c r="D63" s="119">
        <v>0</v>
      </c>
      <c r="E63" s="119">
        <v>0</v>
      </c>
    </row>
    <row r="64" spans="1:5" ht="47.25">
      <c r="A64" s="127" t="s">
        <v>300</v>
      </c>
      <c r="B64" s="134" t="s">
        <v>393</v>
      </c>
      <c r="C64" s="121">
        <f>C65</f>
        <v>88094.7</v>
      </c>
      <c r="D64" s="121">
        <v>0</v>
      </c>
      <c r="E64" s="121">
        <v>0</v>
      </c>
    </row>
    <row r="65" spans="1:5" ht="123" customHeight="1">
      <c r="A65" s="127" t="s">
        <v>302</v>
      </c>
      <c r="B65" s="134" t="s">
        <v>303</v>
      </c>
      <c r="C65" s="121">
        <f>C66</f>
        <v>88094.7</v>
      </c>
      <c r="D65" s="121">
        <v>0</v>
      </c>
      <c r="E65" s="121">
        <v>0</v>
      </c>
    </row>
    <row r="66" spans="1:5" ht="142.5" customHeight="1">
      <c r="A66" s="127" t="s">
        <v>304</v>
      </c>
      <c r="B66" s="134" t="s">
        <v>305</v>
      </c>
      <c r="C66" s="121">
        <f>C67</f>
        <v>88094.7</v>
      </c>
      <c r="D66" s="121">
        <v>0</v>
      </c>
      <c r="E66" s="121">
        <v>0</v>
      </c>
    </row>
    <row r="67" spans="1:5" ht="150">
      <c r="A67" s="127" t="s">
        <v>394</v>
      </c>
      <c r="B67" s="134" t="s">
        <v>305</v>
      </c>
      <c r="C67" s="121">
        <v>88094.7</v>
      </c>
      <c r="D67" s="121">
        <v>0</v>
      </c>
      <c r="E67" s="121">
        <v>0</v>
      </c>
    </row>
    <row r="68" spans="1:5" ht="15.75">
      <c r="A68" s="103" t="s">
        <v>33</v>
      </c>
      <c r="B68" s="103"/>
      <c r="C68" s="119">
        <f>C11+C35</f>
        <v>3723043.33</v>
      </c>
      <c r="D68" s="119">
        <f>D11+D35</f>
        <v>3233600</v>
      </c>
      <c r="E68" s="119">
        <f>E11+E35</f>
        <v>4491560</v>
      </c>
    </row>
  </sheetData>
  <sheetProtection/>
  <mergeCells count="71">
    <mergeCell ref="E13:E14"/>
    <mergeCell ref="E22:E23"/>
    <mergeCell ref="C7:E8"/>
    <mergeCell ref="C1:E1"/>
    <mergeCell ref="C2:E2"/>
    <mergeCell ref="A7:A8"/>
    <mergeCell ref="B7:B9"/>
    <mergeCell ref="A13:A14"/>
    <mergeCell ref="B13:B14"/>
    <mergeCell ref="C13:C14"/>
    <mergeCell ref="D13:D14"/>
    <mergeCell ref="E26:E27"/>
    <mergeCell ref="A18:A19"/>
    <mergeCell ref="B18:B19"/>
    <mergeCell ref="C18:C19"/>
    <mergeCell ref="D18:D19"/>
    <mergeCell ref="E18:E19"/>
    <mergeCell ref="A22:A23"/>
    <mergeCell ref="B22:B23"/>
    <mergeCell ref="C22:C23"/>
    <mergeCell ref="A24:A25"/>
    <mergeCell ref="B24:B25"/>
    <mergeCell ref="C24:C25"/>
    <mergeCell ref="D24:D25"/>
    <mergeCell ref="E24:E25"/>
    <mergeCell ref="A26:A27"/>
    <mergeCell ref="B26:B27"/>
    <mergeCell ref="A41:A42"/>
    <mergeCell ref="B41:B42"/>
    <mergeCell ref="C41:C42"/>
    <mergeCell ref="D41:D42"/>
    <mergeCell ref="E41:E42"/>
    <mergeCell ref="A30:A31"/>
    <mergeCell ref="B30:B31"/>
    <mergeCell ref="C30:C31"/>
    <mergeCell ref="D30:D31"/>
    <mergeCell ref="D37:D38"/>
    <mergeCell ref="A5:E5"/>
    <mergeCell ref="A39:A40"/>
    <mergeCell ref="B39:B40"/>
    <mergeCell ref="C39:C40"/>
    <mergeCell ref="A20:A21"/>
    <mergeCell ref="D39:D40"/>
    <mergeCell ref="E39:E40"/>
    <mergeCell ref="A37:A38"/>
    <mergeCell ref="B37:B38"/>
    <mergeCell ref="C26:C27"/>
    <mergeCell ref="A28:A29"/>
    <mergeCell ref="B28:B29"/>
    <mergeCell ref="C28:C29"/>
    <mergeCell ref="D28:D29"/>
    <mergeCell ref="E28:E29"/>
    <mergeCell ref="E30:E31"/>
    <mergeCell ref="E43:E44"/>
    <mergeCell ref="C37:C38"/>
    <mergeCell ref="B20:B21"/>
    <mergeCell ref="C20:C21"/>
    <mergeCell ref="D20:D21"/>
    <mergeCell ref="E20:E21"/>
    <mergeCell ref="D22:D23"/>
    <mergeCell ref="E37:E38"/>
    <mergeCell ref="A52:A53"/>
    <mergeCell ref="B52:B53"/>
    <mergeCell ref="C52:C53"/>
    <mergeCell ref="D52:D53"/>
    <mergeCell ref="E52:E53"/>
    <mergeCell ref="D26:D27"/>
    <mergeCell ref="A43:A44"/>
    <mergeCell ref="B43:B44"/>
    <mergeCell ref="C43:C44"/>
    <mergeCell ref="D43:D44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34.25" customHeight="1">
      <c r="B1" s="311" t="s">
        <v>255</v>
      </c>
      <c r="C1" s="312"/>
      <c r="D1" s="312"/>
      <c r="E1" s="312"/>
      <c r="F1" s="312"/>
    </row>
    <row r="2" spans="1:6" ht="81.75" customHeight="1">
      <c r="A2" s="252" t="s">
        <v>256</v>
      </c>
      <c r="B2" s="252"/>
      <c r="C2" s="252"/>
      <c r="D2" s="252"/>
      <c r="E2" s="252"/>
      <c r="F2" s="252"/>
    </row>
    <row r="3" ht="15.75" thickBot="1"/>
    <row r="4" spans="1:4" ht="55.5" customHeight="1" thickBot="1">
      <c r="A4" s="305" t="s">
        <v>42</v>
      </c>
      <c r="B4" s="307" t="s">
        <v>43</v>
      </c>
      <c r="C4" s="308"/>
      <c r="D4" s="309"/>
    </row>
    <row r="5" spans="1:4" ht="19.5" thickBot="1">
      <c r="A5" s="306"/>
      <c r="B5" s="45" t="s">
        <v>6</v>
      </c>
      <c r="C5" s="45" t="s">
        <v>5</v>
      </c>
      <c r="D5" s="45" t="s">
        <v>12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36.75" customHeight="1">
      <c r="A8" s="47" t="s">
        <v>257</v>
      </c>
      <c r="B8" s="305">
        <v>0</v>
      </c>
      <c r="C8" s="305">
        <v>0</v>
      </c>
      <c r="D8" s="305">
        <v>0</v>
      </c>
    </row>
    <row r="9" spans="1:4" ht="21" customHeight="1" thickBot="1">
      <c r="A9" s="47" t="s">
        <v>46</v>
      </c>
      <c r="B9" s="310"/>
      <c r="C9" s="310"/>
      <c r="D9" s="310"/>
    </row>
    <row r="10" spans="1:4" ht="19.5" thickBot="1">
      <c r="A10" s="48" t="s">
        <v>47</v>
      </c>
      <c r="B10" s="50">
        <v>0</v>
      </c>
      <c r="C10" s="50">
        <v>0</v>
      </c>
      <c r="D10" s="50">
        <v>0</v>
      </c>
    </row>
    <row r="11" spans="1:4" ht="39.75" customHeight="1">
      <c r="A11" s="47" t="s">
        <v>258</v>
      </c>
      <c r="B11" s="305">
        <v>0</v>
      </c>
      <c r="C11" s="305">
        <v>0</v>
      </c>
      <c r="D11" s="305">
        <v>0</v>
      </c>
    </row>
    <row r="12" spans="1:4" ht="18.75" customHeight="1" thickBot="1">
      <c r="A12" s="47" t="s">
        <v>46</v>
      </c>
      <c r="B12" s="310"/>
      <c r="C12" s="310"/>
      <c r="D12" s="310"/>
    </row>
    <row r="13" spans="1:4" ht="18.75">
      <c r="A13" s="51" t="s">
        <v>259</v>
      </c>
      <c r="B13" s="305">
        <v>0</v>
      </c>
      <c r="C13" s="305">
        <v>0</v>
      </c>
      <c r="D13" s="305">
        <v>0</v>
      </c>
    </row>
    <row r="14" spans="1:4" ht="19.5" customHeight="1" thickBot="1">
      <c r="A14" s="47" t="s">
        <v>46</v>
      </c>
      <c r="B14" s="310"/>
      <c r="C14" s="310"/>
      <c r="D14" s="310"/>
    </row>
    <row r="15" spans="1:4" ht="19.5" thickBot="1">
      <c r="A15" s="48" t="s">
        <v>48</v>
      </c>
      <c r="B15" s="49">
        <v>0</v>
      </c>
      <c r="C15" s="50">
        <v>0</v>
      </c>
      <c r="D15" s="50">
        <v>0</v>
      </c>
    </row>
    <row r="16" spans="1:4" ht="21" customHeight="1" thickBot="1">
      <c r="A16" s="46" t="s">
        <v>49</v>
      </c>
      <c r="B16" s="45">
        <v>0</v>
      </c>
      <c r="C16" s="45">
        <v>0</v>
      </c>
      <c r="D16" s="45">
        <v>0</v>
      </c>
    </row>
    <row r="17" spans="1:4" ht="22.5" customHeight="1" thickBot="1">
      <c r="A17" s="46" t="s">
        <v>50</v>
      </c>
      <c r="B17" s="45">
        <v>0</v>
      </c>
      <c r="C17" s="45">
        <v>0</v>
      </c>
      <c r="D17" s="45">
        <v>0</v>
      </c>
    </row>
  </sheetData>
  <sheetProtection/>
  <mergeCells count="13">
    <mergeCell ref="B11:B12"/>
    <mergeCell ref="C11:C12"/>
    <mergeCell ref="D11:D12"/>
    <mergeCell ref="B13:B14"/>
    <mergeCell ref="C13:C14"/>
    <mergeCell ref="D13:D14"/>
    <mergeCell ref="A4:A5"/>
    <mergeCell ref="B4:D4"/>
    <mergeCell ref="B8:B9"/>
    <mergeCell ref="C8:C9"/>
    <mergeCell ref="D8:D9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K4" sqref="K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3.00390625" style="0" customWidth="1"/>
  </cols>
  <sheetData>
    <row r="1" spans="5:7" ht="124.5" customHeight="1">
      <c r="E1" s="311" t="s">
        <v>260</v>
      </c>
      <c r="F1" s="311"/>
      <c r="G1" s="311"/>
    </row>
    <row r="2" spans="1:7" ht="60.75" customHeight="1">
      <c r="A2" s="252" t="s">
        <v>261</v>
      </c>
      <c r="B2" s="252"/>
      <c r="C2" s="252"/>
      <c r="D2" s="252"/>
      <c r="E2" s="252"/>
      <c r="F2" s="252"/>
      <c r="G2" s="252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72.75" customHeight="1">
      <c r="A4" s="326" t="s">
        <v>262</v>
      </c>
      <c r="B4" s="326"/>
      <c r="C4" s="326"/>
      <c r="D4" s="326"/>
      <c r="E4" s="326"/>
      <c r="F4" s="326"/>
      <c r="G4" s="326"/>
    </row>
    <row r="5" ht="6.75" customHeight="1" thickBot="1"/>
    <row r="6" spans="1:7" ht="79.5" thickBot="1">
      <c r="A6" s="38" t="s">
        <v>34</v>
      </c>
      <c r="B6" s="39" t="s">
        <v>35</v>
      </c>
      <c r="C6" s="39" t="s">
        <v>36</v>
      </c>
      <c r="D6" s="39" t="s">
        <v>37</v>
      </c>
      <c r="E6" s="39" t="s">
        <v>38</v>
      </c>
      <c r="F6" s="39" t="s">
        <v>39</v>
      </c>
      <c r="G6" s="39" t="s">
        <v>40</v>
      </c>
    </row>
    <row r="7" spans="1:7" ht="16.5" thickBo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6.5" thickBot="1">
      <c r="A8" s="42"/>
      <c r="B8" s="43"/>
      <c r="C8" s="43"/>
      <c r="D8" s="43"/>
      <c r="E8" s="43"/>
      <c r="F8" s="43"/>
      <c r="G8" s="43"/>
    </row>
    <row r="9" spans="1:7" ht="16.5" thickBot="1">
      <c r="A9" s="42"/>
      <c r="B9" s="43" t="s">
        <v>70</v>
      </c>
      <c r="C9" s="43"/>
      <c r="D9" s="53">
        <v>0</v>
      </c>
      <c r="E9" s="43"/>
      <c r="F9" s="43"/>
      <c r="G9" s="43"/>
    </row>
    <row r="11" spans="1:7" ht="56.25" customHeight="1">
      <c r="A11" s="325" t="s">
        <v>263</v>
      </c>
      <c r="B11" s="325"/>
      <c r="C11" s="325"/>
      <c r="D11" s="325"/>
      <c r="E11" s="325"/>
      <c r="F11" s="325"/>
      <c r="G11" s="325"/>
    </row>
    <row r="12" ht="15.75" thickBot="1"/>
    <row r="13" spans="1:7" ht="21.75" customHeight="1" thickBot="1">
      <c r="A13" s="319" t="s">
        <v>264</v>
      </c>
      <c r="B13" s="320"/>
      <c r="C13" s="320"/>
      <c r="D13" s="321"/>
      <c r="E13" s="313" t="s">
        <v>41</v>
      </c>
      <c r="F13" s="314"/>
      <c r="G13" s="315"/>
    </row>
    <row r="14" spans="1:7" ht="30" customHeight="1" thickBot="1">
      <c r="A14" s="322"/>
      <c r="B14" s="323"/>
      <c r="C14" s="323"/>
      <c r="D14" s="324"/>
      <c r="E14" s="41" t="s">
        <v>6</v>
      </c>
      <c r="F14" s="41" t="s">
        <v>5</v>
      </c>
      <c r="G14" s="41" t="s">
        <v>12</v>
      </c>
    </row>
    <row r="15" spans="1:7" ht="64.5" customHeight="1" thickBot="1">
      <c r="A15" s="316" t="s">
        <v>265</v>
      </c>
      <c r="B15" s="317"/>
      <c r="C15" s="317"/>
      <c r="D15" s="318"/>
      <c r="E15" s="44">
        <v>0</v>
      </c>
      <c r="F15" s="44">
        <v>0</v>
      </c>
      <c r="G15" s="44">
        <v>0</v>
      </c>
    </row>
  </sheetData>
  <sheetProtection/>
  <mergeCells count="7">
    <mergeCell ref="E13:G13"/>
    <mergeCell ref="A15:D15"/>
    <mergeCell ref="A13:D14"/>
    <mergeCell ref="A11:G11"/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9" zoomScaleNormal="89" workbookViewId="0" topLeftCell="A1">
      <selection activeCell="E10" sqref="E10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9" t="s">
        <v>1</v>
      </c>
    </row>
    <row r="2" spans="1:4" s="6" customFormat="1" ht="39" customHeight="1">
      <c r="A2" s="251" t="s">
        <v>208</v>
      </c>
      <c r="B2" s="251"/>
      <c r="C2" s="251"/>
      <c r="D2" s="251"/>
    </row>
    <row r="3" spans="1:2" ht="17.25" customHeight="1">
      <c r="A3" s="246"/>
      <c r="B3" s="246"/>
    </row>
    <row r="4" spans="1:4" s="8" customFormat="1" ht="27.75" customHeight="1">
      <c r="A4" s="249" t="s">
        <v>3</v>
      </c>
      <c r="B4" s="250" t="s">
        <v>2</v>
      </c>
      <c r="C4" s="250"/>
      <c r="D4" s="250"/>
    </row>
    <row r="5" spans="1:4" s="8" customFormat="1" ht="27.75" customHeight="1">
      <c r="A5" s="249"/>
      <c r="B5" s="7" t="s">
        <v>6</v>
      </c>
      <c r="C5" s="7" t="s">
        <v>5</v>
      </c>
      <c r="D5" s="7" t="s">
        <v>12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30">
        <f>SUM(B8+B11+B14)</f>
        <v>3485289</v>
      </c>
      <c r="C7" s="30">
        <f>SUM(C8+C11+C14)</f>
        <v>3085100</v>
      </c>
      <c r="D7" s="30">
        <f>SUM(D8+D11+D14)</f>
        <v>4343060</v>
      </c>
    </row>
    <row r="8" spans="1:4" s="15" customFormat="1" ht="25.5" customHeight="1">
      <c r="A8" s="13" t="s">
        <v>7</v>
      </c>
      <c r="B8" s="14">
        <f>B9+B10</f>
        <v>3151910</v>
      </c>
      <c r="C8" s="14">
        <f>C9+C10</f>
        <v>3023900</v>
      </c>
      <c r="D8" s="14">
        <f>D9+D10</f>
        <v>3015100</v>
      </c>
    </row>
    <row r="9" spans="1:4" s="8" customFormat="1" ht="42" customHeight="1">
      <c r="A9" s="16" t="s">
        <v>307</v>
      </c>
      <c r="B9" s="1">
        <v>3088700</v>
      </c>
      <c r="C9" s="1">
        <v>3023900</v>
      </c>
      <c r="D9" s="1">
        <v>3015100</v>
      </c>
    </row>
    <row r="10" spans="1:4" s="8" customFormat="1" ht="62.25" customHeight="1">
      <c r="A10" s="16" t="s">
        <v>450</v>
      </c>
      <c r="B10" s="1">
        <v>63210</v>
      </c>
      <c r="C10" s="1">
        <v>0</v>
      </c>
      <c r="D10" s="1">
        <v>0</v>
      </c>
    </row>
    <row r="11" spans="1:4" s="8" customFormat="1" ht="30" customHeight="1">
      <c r="A11" s="17" t="s">
        <v>8</v>
      </c>
      <c r="B11" s="14">
        <f>SUM(B12+B13)</f>
        <v>60600</v>
      </c>
      <c r="C11" s="14">
        <f>SUM(C12+C13)</f>
        <v>61200</v>
      </c>
      <c r="D11" s="14">
        <f>SUM(D12+D13)</f>
        <v>1327960</v>
      </c>
    </row>
    <row r="12" spans="1:4" ht="58.5" customHeight="1">
      <c r="A12" s="18" t="s">
        <v>308</v>
      </c>
      <c r="B12" s="1">
        <v>60600</v>
      </c>
      <c r="C12" s="1">
        <v>61200</v>
      </c>
      <c r="D12" s="1">
        <v>63400</v>
      </c>
    </row>
    <row r="13" spans="1:4" ht="85.5" customHeight="1">
      <c r="A13" s="18" t="s">
        <v>309</v>
      </c>
      <c r="B13" s="1">
        <v>0</v>
      </c>
      <c r="C13" s="1">
        <v>0</v>
      </c>
      <c r="D13" s="1">
        <v>1264560</v>
      </c>
    </row>
    <row r="14" spans="1:4" s="33" customFormat="1" ht="25.5" customHeight="1">
      <c r="A14" s="32" t="s">
        <v>10</v>
      </c>
      <c r="B14" s="14">
        <f>SUM(B15+B16)</f>
        <v>272779</v>
      </c>
      <c r="C14" s="14">
        <f>SUM(C15+C16)</f>
        <v>0</v>
      </c>
      <c r="D14" s="14">
        <f>SUM(D15+D16)</f>
        <v>0</v>
      </c>
    </row>
    <row r="15" spans="1:4" ht="58.5" customHeight="1">
      <c r="A15" s="18" t="s">
        <v>310</v>
      </c>
      <c r="B15" s="1">
        <v>0</v>
      </c>
      <c r="C15" s="1">
        <v>0</v>
      </c>
      <c r="D15" s="1">
        <v>0</v>
      </c>
    </row>
    <row r="16" spans="1:4" ht="52.5" customHeight="1">
      <c r="A16" s="18" t="s">
        <v>311</v>
      </c>
      <c r="B16" s="1">
        <v>272779</v>
      </c>
      <c r="C16" s="1">
        <v>0</v>
      </c>
      <c r="D16" s="1">
        <v>0</v>
      </c>
    </row>
    <row r="17" spans="1:4" s="33" customFormat="1" ht="58.5" customHeight="1">
      <c r="A17" s="32" t="s">
        <v>11</v>
      </c>
      <c r="B17" s="14">
        <f>B18+B20</f>
        <v>89254.33</v>
      </c>
      <c r="C17" s="14">
        <f>C18+C20</f>
        <v>0</v>
      </c>
      <c r="D17" s="14">
        <f>D18+D20</f>
        <v>0</v>
      </c>
    </row>
    <row r="18" spans="1:4" s="33" customFormat="1" ht="28.5" customHeight="1">
      <c r="A18" s="17" t="s">
        <v>8</v>
      </c>
      <c r="B18" s="14">
        <f>B19</f>
        <v>1159.63</v>
      </c>
      <c r="C18" s="14">
        <f>C19</f>
        <v>0</v>
      </c>
      <c r="D18" s="14">
        <f>D19</f>
        <v>0</v>
      </c>
    </row>
    <row r="19" spans="1:4" s="33" customFormat="1" ht="75">
      <c r="A19" s="18" t="s">
        <v>436</v>
      </c>
      <c r="B19" s="1">
        <v>1159.63</v>
      </c>
      <c r="C19" s="1">
        <v>0</v>
      </c>
      <c r="D19" s="1">
        <v>0</v>
      </c>
    </row>
    <row r="20" spans="1:4" s="33" customFormat="1" ht="26.25" customHeight="1">
      <c r="A20" s="32" t="s">
        <v>393</v>
      </c>
      <c r="B20" s="14">
        <f>B21</f>
        <v>88094.7</v>
      </c>
      <c r="C20" s="14">
        <f>C21</f>
        <v>0</v>
      </c>
      <c r="D20" s="14">
        <f>D21</f>
        <v>0</v>
      </c>
    </row>
    <row r="21" spans="1:4" ht="81.75" customHeight="1">
      <c r="A21" s="18" t="s">
        <v>312</v>
      </c>
      <c r="B21" s="1">
        <v>88094.7</v>
      </c>
      <c r="C21" s="1">
        <v>0</v>
      </c>
      <c r="D21" s="1">
        <v>0</v>
      </c>
    </row>
    <row r="22" spans="1:4" s="31" customFormat="1" ht="36.75" customHeight="1">
      <c r="A22" s="13" t="s">
        <v>9</v>
      </c>
      <c r="B22" s="30">
        <f>SUM(B7+B17)</f>
        <v>3574543.33</v>
      </c>
      <c r="C22" s="30">
        <f>SUM(C7+C17)</f>
        <v>3085100</v>
      </c>
      <c r="D22" s="30">
        <f>SUM(D7+D17)</f>
        <v>4343060</v>
      </c>
    </row>
    <row r="23" spans="1:2" s="21" customFormat="1" ht="19.5" customHeight="1">
      <c r="A23" s="19"/>
      <c r="B23" s="20"/>
    </row>
    <row r="24" spans="1:2" s="24" customFormat="1" ht="19.5" customHeight="1">
      <c r="A24" s="22"/>
      <c r="B24" s="23"/>
    </row>
    <row r="25" ht="18.75">
      <c r="A25" s="19"/>
    </row>
    <row r="26" ht="18.75">
      <c r="A26" s="19"/>
    </row>
    <row r="27" spans="1:3" s="26" customFormat="1" ht="15.75">
      <c r="A27" s="22"/>
      <c r="B27" s="25"/>
      <c r="C27" s="247"/>
    </row>
    <row r="28" spans="1:3" s="26" customFormat="1" ht="15.75">
      <c r="A28" s="22"/>
      <c r="B28" s="25"/>
      <c r="C28" s="248"/>
    </row>
    <row r="29" spans="1:3" s="26" customFormat="1" ht="15.75">
      <c r="A29" s="22"/>
      <c r="B29" s="23"/>
      <c r="C29" s="27"/>
    </row>
    <row r="30" spans="1:2" s="26" customFormat="1" ht="15.75">
      <c r="A30" s="22"/>
      <c r="B30" s="25"/>
    </row>
    <row r="31" ht="18.75">
      <c r="A31" s="19"/>
    </row>
    <row r="32" spans="1:2" ht="18.75">
      <c r="A32" s="19"/>
      <c r="B32" s="28"/>
    </row>
    <row r="33" ht="18.75">
      <c r="A33" s="19"/>
    </row>
    <row r="34" ht="18.75">
      <c r="A34" s="19"/>
    </row>
  </sheetData>
  <sheetProtection selectLockedCells="1" selectUnlockedCells="1"/>
  <mergeCells count="5">
    <mergeCell ref="A3:B3"/>
    <mergeCell ref="C27:C28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4">
      <selection activeCell="D36" sqref="D36:E36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52.8515625" style="0" customWidth="1"/>
    <col min="5" max="5" width="2.28125" style="0" customWidth="1"/>
    <col min="7" max="7" width="4.57421875" style="0" customWidth="1"/>
  </cols>
  <sheetData>
    <row r="1" spans="4:5" ht="109.5" customHeight="1">
      <c r="D1" s="242" t="s">
        <v>437</v>
      </c>
      <c r="E1" s="242"/>
    </row>
    <row r="2" spans="1:5" ht="108.75" customHeight="1">
      <c r="A2" s="34"/>
      <c r="D2" s="242" t="s">
        <v>313</v>
      </c>
      <c r="E2" s="242"/>
    </row>
    <row r="3" spans="1:3" ht="9" customHeight="1">
      <c r="A3" s="34"/>
      <c r="B3" s="34"/>
      <c r="C3" s="34"/>
    </row>
    <row r="4" spans="1:5" ht="75" customHeight="1">
      <c r="A4" s="252" t="s">
        <v>209</v>
      </c>
      <c r="B4" s="252"/>
      <c r="C4" s="252"/>
      <c r="D4" s="252"/>
      <c r="E4" s="252"/>
    </row>
    <row r="5" ht="7.5" customHeight="1"/>
    <row r="6" spans="1:5" s="34" customFormat="1" ht="51.75" customHeight="1">
      <c r="A6" s="260" t="s">
        <v>69</v>
      </c>
      <c r="B6" s="260"/>
      <c r="C6" s="102"/>
      <c r="D6" s="273" t="s">
        <v>68</v>
      </c>
      <c r="E6" s="274"/>
    </row>
    <row r="7" spans="1:5" s="52" customFormat="1" ht="15.75" customHeight="1">
      <c r="A7" s="271">
        <v>1</v>
      </c>
      <c r="B7" s="275"/>
      <c r="C7" s="272"/>
      <c r="D7" s="259">
        <v>2</v>
      </c>
      <c r="E7" s="259"/>
    </row>
    <row r="8" spans="1:5" s="52" customFormat="1" ht="32.25" customHeight="1">
      <c r="A8" s="271">
        <v>182</v>
      </c>
      <c r="B8" s="275"/>
      <c r="C8" s="272"/>
      <c r="D8" s="259" t="s">
        <v>51</v>
      </c>
      <c r="E8" s="259"/>
    </row>
    <row r="9" spans="1:5" s="52" customFormat="1" ht="99.75" customHeight="1">
      <c r="A9" s="268" t="s">
        <v>395</v>
      </c>
      <c r="B9" s="269"/>
      <c r="C9" s="276"/>
      <c r="D9" s="261" t="s">
        <v>405</v>
      </c>
      <c r="E9" s="261"/>
    </row>
    <row r="10" spans="1:5" s="52" customFormat="1" ht="99.75" customHeight="1">
      <c r="A10" s="253" t="s">
        <v>396</v>
      </c>
      <c r="B10" s="255"/>
      <c r="C10" s="108"/>
      <c r="D10" s="261" t="s">
        <v>397</v>
      </c>
      <c r="E10" s="261"/>
    </row>
    <row r="11" spans="1:5" s="52" customFormat="1" ht="66" customHeight="1">
      <c r="A11" s="253" t="s">
        <v>398</v>
      </c>
      <c r="B11" s="255"/>
      <c r="C11" s="108"/>
      <c r="D11" s="261" t="s">
        <v>399</v>
      </c>
      <c r="E11" s="261"/>
    </row>
    <row r="12" spans="1:5" s="52" customFormat="1" ht="25.5" customHeight="1">
      <c r="A12" s="253" t="s">
        <v>398</v>
      </c>
      <c r="B12" s="255"/>
      <c r="C12" s="108"/>
      <c r="D12" s="261" t="s">
        <v>400</v>
      </c>
      <c r="E12" s="261"/>
    </row>
    <row r="13" spans="1:5" s="52" customFormat="1" ht="48.75" customHeight="1">
      <c r="A13" s="268" t="s">
        <v>401</v>
      </c>
      <c r="B13" s="269"/>
      <c r="C13" s="197"/>
      <c r="D13" s="261" t="s">
        <v>52</v>
      </c>
      <c r="E13" s="261"/>
    </row>
    <row r="14" spans="1:5" s="52" customFormat="1" ht="52.5" customHeight="1">
      <c r="A14" s="268" t="s">
        <v>402</v>
      </c>
      <c r="B14" s="269"/>
      <c r="C14" s="276"/>
      <c r="D14" s="270" t="s">
        <v>54</v>
      </c>
      <c r="E14" s="270"/>
    </row>
    <row r="15" spans="1:5" s="52" customFormat="1" ht="48" customHeight="1">
      <c r="A15" s="268" t="s">
        <v>403</v>
      </c>
      <c r="B15" s="269"/>
      <c r="C15" s="276"/>
      <c r="D15" s="261" t="s">
        <v>53</v>
      </c>
      <c r="E15" s="261"/>
    </row>
    <row r="16" spans="1:5" s="52" customFormat="1" ht="34.5" customHeight="1">
      <c r="A16" s="271">
        <v>805</v>
      </c>
      <c r="B16" s="272"/>
      <c r="C16" s="109"/>
      <c r="D16" s="259" t="s">
        <v>210</v>
      </c>
      <c r="E16" s="259"/>
    </row>
    <row r="17" spans="1:5" s="52" customFormat="1" ht="95.25" customHeight="1">
      <c r="A17" s="253" t="s">
        <v>406</v>
      </c>
      <c r="B17" s="254"/>
      <c r="C17" s="198"/>
      <c r="D17" s="266" t="s">
        <v>55</v>
      </c>
      <c r="E17" s="267"/>
    </row>
    <row r="18" spans="1:5" s="52" customFormat="1" ht="95.25" customHeight="1">
      <c r="A18" s="253" t="s">
        <v>407</v>
      </c>
      <c r="B18" s="255"/>
      <c r="C18" s="105"/>
      <c r="D18" s="266" t="s">
        <v>404</v>
      </c>
      <c r="E18" s="267"/>
    </row>
    <row r="19" spans="1:5" s="52" customFormat="1" ht="81.75" customHeight="1">
      <c r="A19" s="253" t="s">
        <v>408</v>
      </c>
      <c r="B19" s="254"/>
      <c r="C19" s="255"/>
      <c r="D19" s="262" t="s">
        <v>58</v>
      </c>
      <c r="E19" s="263"/>
    </row>
    <row r="20" spans="1:5" s="52" customFormat="1" ht="36.75" customHeight="1">
      <c r="A20" s="253" t="s">
        <v>409</v>
      </c>
      <c r="B20" s="254"/>
      <c r="C20" s="255"/>
      <c r="D20" s="262" t="s">
        <v>13</v>
      </c>
      <c r="E20" s="263"/>
    </row>
    <row r="21" spans="1:5" s="52" customFormat="1" ht="30.75" customHeight="1">
      <c r="A21" s="253" t="s">
        <v>410</v>
      </c>
      <c r="B21" s="254"/>
      <c r="C21" s="255"/>
      <c r="D21" s="262" t="s">
        <v>65</v>
      </c>
      <c r="E21" s="263"/>
    </row>
    <row r="22" spans="1:5" s="52" customFormat="1" ht="108" customHeight="1">
      <c r="A22" s="253" t="s">
        <v>411</v>
      </c>
      <c r="B22" s="254"/>
      <c r="C22" s="255"/>
      <c r="D22" s="262" t="s">
        <v>59</v>
      </c>
      <c r="E22" s="263"/>
    </row>
    <row r="23" spans="1:5" s="52" customFormat="1" ht="107.25" customHeight="1">
      <c r="A23" s="253" t="s">
        <v>412</v>
      </c>
      <c r="B23" s="254"/>
      <c r="C23" s="255"/>
      <c r="D23" s="262" t="s">
        <v>60</v>
      </c>
      <c r="E23" s="263"/>
    </row>
    <row r="24" spans="1:5" s="52" customFormat="1" ht="78" customHeight="1">
      <c r="A24" s="253" t="s">
        <v>413</v>
      </c>
      <c r="B24" s="255"/>
      <c r="C24" s="106"/>
      <c r="D24" s="264" t="s">
        <v>66</v>
      </c>
      <c r="E24" s="265"/>
    </row>
    <row r="25" spans="1:5" s="52" customFormat="1" ht="56.25" customHeight="1">
      <c r="A25" s="253" t="s">
        <v>413</v>
      </c>
      <c r="B25" s="254"/>
      <c r="C25" s="255"/>
      <c r="D25" s="264" t="s">
        <v>14</v>
      </c>
      <c r="E25" s="265"/>
    </row>
    <row r="26" spans="1:5" s="52" customFormat="1" ht="33.75" customHeight="1">
      <c r="A26" s="253" t="s">
        <v>414</v>
      </c>
      <c r="B26" s="254"/>
      <c r="C26" s="255"/>
      <c r="D26" s="262" t="s">
        <v>15</v>
      </c>
      <c r="E26" s="263"/>
    </row>
    <row r="27" spans="1:5" s="52" customFormat="1" ht="36.75" customHeight="1">
      <c r="A27" s="253" t="s">
        <v>415</v>
      </c>
      <c r="B27" s="254"/>
      <c r="C27" s="255"/>
      <c r="D27" s="258" t="s">
        <v>16</v>
      </c>
      <c r="E27" s="258"/>
    </row>
    <row r="28" spans="1:5" s="52" customFormat="1" ht="32.25" customHeight="1">
      <c r="A28" s="253" t="s">
        <v>416</v>
      </c>
      <c r="B28" s="254"/>
      <c r="C28" s="255"/>
      <c r="D28" s="262" t="s">
        <v>132</v>
      </c>
      <c r="E28" s="263"/>
    </row>
    <row r="29" spans="1:5" s="52" customFormat="1" ht="48" customHeight="1">
      <c r="A29" s="253" t="s">
        <v>417</v>
      </c>
      <c r="B29" s="254"/>
      <c r="C29" s="255"/>
      <c r="D29" s="114" t="s">
        <v>64</v>
      </c>
      <c r="E29" s="115"/>
    </row>
    <row r="30" spans="1:5" s="52" customFormat="1" ht="36.75" customHeight="1">
      <c r="A30" s="253" t="s">
        <v>425</v>
      </c>
      <c r="B30" s="254"/>
      <c r="C30" s="255"/>
      <c r="D30" s="277" t="s">
        <v>30</v>
      </c>
      <c r="E30" s="278"/>
    </row>
    <row r="31" spans="1:5" s="52" customFormat="1" ht="21.75" customHeight="1">
      <c r="A31" s="253" t="s">
        <v>418</v>
      </c>
      <c r="B31" s="254"/>
      <c r="C31" s="255"/>
      <c r="D31" s="256" t="s">
        <v>56</v>
      </c>
      <c r="E31" s="257"/>
    </row>
    <row r="32" spans="1:5" s="52" customFormat="1" ht="49.5" customHeight="1">
      <c r="A32" s="253" t="s">
        <v>419</v>
      </c>
      <c r="B32" s="254"/>
      <c r="C32" s="255"/>
      <c r="D32" s="114" t="s">
        <v>61</v>
      </c>
      <c r="E32" s="115"/>
    </row>
    <row r="33" spans="1:5" s="52" customFormat="1" ht="82.5" customHeight="1">
      <c r="A33" s="253" t="s">
        <v>420</v>
      </c>
      <c r="B33" s="255"/>
      <c r="C33" s="108"/>
      <c r="D33" s="256" t="s">
        <v>57</v>
      </c>
      <c r="E33" s="257"/>
    </row>
    <row r="34" spans="1:5" s="52" customFormat="1" ht="54.75" customHeight="1">
      <c r="A34" s="253" t="s">
        <v>421</v>
      </c>
      <c r="B34" s="254"/>
      <c r="C34" s="255"/>
      <c r="D34" s="258" t="s">
        <v>31</v>
      </c>
      <c r="E34" s="258"/>
    </row>
    <row r="35" spans="1:5" s="52" customFormat="1" ht="78.75" customHeight="1">
      <c r="A35" s="253" t="s">
        <v>422</v>
      </c>
      <c r="B35" s="255"/>
      <c r="C35" s="116"/>
      <c r="D35" s="114" t="s">
        <v>67</v>
      </c>
      <c r="E35" s="115"/>
    </row>
    <row r="36" spans="1:5" s="52" customFormat="1" ht="79.5" customHeight="1">
      <c r="A36" s="253" t="s">
        <v>423</v>
      </c>
      <c r="B36" s="255"/>
      <c r="C36" s="117"/>
      <c r="D36" s="277" t="s">
        <v>32</v>
      </c>
      <c r="E36" s="278"/>
    </row>
    <row r="37" spans="1:5" s="52" customFormat="1" ht="109.5" customHeight="1">
      <c r="A37" s="253" t="s">
        <v>426</v>
      </c>
      <c r="B37" s="255"/>
      <c r="C37" s="116"/>
      <c r="D37" s="262" t="s">
        <v>63</v>
      </c>
      <c r="E37" s="263"/>
    </row>
    <row r="38" spans="1:5" s="52" customFormat="1" ht="67.5" customHeight="1">
      <c r="A38" s="253" t="s">
        <v>424</v>
      </c>
      <c r="B38" s="254"/>
      <c r="C38" s="255"/>
      <c r="D38" s="258" t="s">
        <v>62</v>
      </c>
      <c r="E38" s="258"/>
    </row>
  </sheetData>
  <sheetProtection/>
  <mergeCells count="73">
    <mergeCell ref="A34:C34"/>
    <mergeCell ref="D1:E1"/>
    <mergeCell ref="D2:E2"/>
    <mergeCell ref="A25:C25"/>
    <mergeCell ref="A26:C26"/>
    <mergeCell ref="A28:C28"/>
    <mergeCell ref="A27:C27"/>
    <mergeCell ref="A29:C29"/>
    <mergeCell ref="A30:C30"/>
    <mergeCell ref="A21:C21"/>
    <mergeCell ref="D28:E28"/>
    <mergeCell ref="D12:E12"/>
    <mergeCell ref="D17:E17"/>
    <mergeCell ref="A15:C15"/>
    <mergeCell ref="A14:C14"/>
    <mergeCell ref="A19:C19"/>
    <mergeCell ref="A20:C20"/>
    <mergeCell ref="A23:C23"/>
    <mergeCell ref="D21:E21"/>
    <mergeCell ref="D30:E30"/>
    <mergeCell ref="D34:E34"/>
    <mergeCell ref="D36:E36"/>
    <mergeCell ref="D37:E37"/>
    <mergeCell ref="D26:E26"/>
    <mergeCell ref="D22:E22"/>
    <mergeCell ref="D7:E7"/>
    <mergeCell ref="D6:E6"/>
    <mergeCell ref="A8:C8"/>
    <mergeCell ref="D18:E18"/>
    <mergeCell ref="D19:E19"/>
    <mergeCell ref="A9:C9"/>
    <mergeCell ref="A7:C7"/>
    <mergeCell ref="A13:B13"/>
    <mergeCell ref="D15:E15"/>
    <mergeCell ref="D16:E16"/>
    <mergeCell ref="A10:B10"/>
    <mergeCell ref="A11:B11"/>
    <mergeCell ref="A12:B12"/>
    <mergeCell ref="D14:E14"/>
    <mergeCell ref="D10:E10"/>
    <mergeCell ref="D11:E11"/>
    <mergeCell ref="A16:B16"/>
    <mergeCell ref="D23:E23"/>
    <mergeCell ref="A17:B17"/>
    <mergeCell ref="A18:B18"/>
    <mergeCell ref="D20:E20"/>
    <mergeCell ref="A22:C22"/>
    <mergeCell ref="A32:C32"/>
    <mergeCell ref="D8:E8"/>
    <mergeCell ref="A6:B6"/>
    <mergeCell ref="D13:E13"/>
    <mergeCell ref="D9:E9"/>
    <mergeCell ref="D27:E27"/>
    <mergeCell ref="A24:B24"/>
    <mergeCell ref="D24:E24"/>
    <mergeCell ref="D25:E25"/>
    <mergeCell ref="A4:E4"/>
    <mergeCell ref="A38:C38"/>
    <mergeCell ref="D31:E31"/>
    <mergeCell ref="D33:E33"/>
    <mergeCell ref="A33:B33"/>
    <mergeCell ref="A35:B35"/>
    <mergeCell ref="A36:B36"/>
    <mergeCell ref="A37:B37"/>
    <mergeCell ref="D38:E38"/>
    <mergeCell ref="A31:C31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J18" sqref="J18"/>
    </sheetView>
  </sheetViews>
  <sheetFormatPr defaultColWidth="9.140625" defaultRowHeight="15"/>
  <cols>
    <col min="1" max="1" width="5.57421875" style="0" customWidth="1"/>
    <col min="2" max="2" width="12.57421875" style="0" customWidth="1"/>
    <col min="3" max="3" width="30.140625" style="0" customWidth="1"/>
    <col min="4" max="4" width="13.00390625" style="0" customWidth="1"/>
    <col min="5" max="5" width="12.8515625" style="0" customWidth="1"/>
    <col min="6" max="6" width="12.421875" style="0" customWidth="1"/>
  </cols>
  <sheetData>
    <row r="1" spans="5:6" ht="182.25" customHeight="1">
      <c r="E1" s="242" t="s">
        <v>451</v>
      </c>
      <c r="F1" s="242"/>
    </row>
    <row r="2" spans="3:10" ht="173.25" customHeight="1">
      <c r="C2" s="135"/>
      <c r="D2" s="135"/>
      <c r="E2" s="242" t="s">
        <v>314</v>
      </c>
      <c r="F2" s="242"/>
      <c r="J2" s="139"/>
    </row>
    <row r="3" spans="1:6" s="52" customFormat="1" ht="57.75" customHeight="1">
      <c r="A3" s="279" t="s">
        <v>211</v>
      </c>
      <c r="B3" s="279"/>
      <c r="C3" s="279"/>
      <c r="D3" s="279"/>
      <c r="E3" s="279"/>
      <c r="F3" s="279"/>
    </row>
    <row r="4" ht="6" customHeight="1"/>
    <row r="5" spans="1:11" ht="39.75" customHeight="1">
      <c r="A5" s="280" t="s">
        <v>71</v>
      </c>
      <c r="B5" s="280"/>
      <c r="C5" s="281" t="s">
        <v>72</v>
      </c>
      <c r="D5" s="281" t="s">
        <v>43</v>
      </c>
      <c r="E5" s="281"/>
      <c r="F5" s="281"/>
      <c r="K5" s="54"/>
    </row>
    <row r="6" spans="1:6" ht="15">
      <c r="A6" s="280"/>
      <c r="B6" s="280"/>
      <c r="C6" s="281"/>
      <c r="D6" s="281"/>
      <c r="E6" s="281"/>
      <c r="F6" s="281"/>
    </row>
    <row r="7" spans="1:6" ht="15">
      <c r="A7" s="280"/>
      <c r="B7" s="280"/>
      <c r="C7" s="281"/>
      <c r="D7" s="281"/>
      <c r="E7" s="281"/>
      <c r="F7" s="281"/>
    </row>
    <row r="8" spans="1:6" ht="114">
      <c r="A8" s="136" t="s">
        <v>73</v>
      </c>
      <c r="B8" s="137" t="s">
        <v>74</v>
      </c>
      <c r="C8" s="281"/>
      <c r="D8" s="136">
        <v>2018</v>
      </c>
      <c r="E8" s="136">
        <v>2019</v>
      </c>
      <c r="F8" s="136">
        <v>2020</v>
      </c>
    </row>
    <row r="9" spans="1:6" ht="15">
      <c r="A9" s="136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</row>
    <row r="10" spans="1:6" ht="47.25">
      <c r="A10" s="103">
        <v>805</v>
      </c>
      <c r="B10" s="120" t="s">
        <v>75</v>
      </c>
      <c r="C10" s="120" t="s">
        <v>76</v>
      </c>
      <c r="D10" s="138">
        <v>670000</v>
      </c>
      <c r="E10" s="138">
        <v>0</v>
      </c>
      <c r="F10" s="138">
        <v>0</v>
      </c>
    </row>
    <row r="11" spans="1:6" ht="38.25" customHeight="1">
      <c r="A11" s="104">
        <v>805</v>
      </c>
      <c r="B11" s="124" t="s">
        <v>77</v>
      </c>
      <c r="C11" s="124" t="s">
        <v>78</v>
      </c>
      <c r="D11" s="126">
        <v>-3723043.33</v>
      </c>
      <c r="E11" s="126" t="str">
        <f>E13</f>
        <v>-3233600,00</v>
      </c>
      <c r="F11" s="126">
        <v>-4491560</v>
      </c>
    </row>
    <row r="12" spans="1:6" ht="36" customHeight="1">
      <c r="A12" s="104">
        <v>805</v>
      </c>
      <c r="B12" s="124" t="s">
        <v>79</v>
      </c>
      <c r="C12" s="124" t="s">
        <v>80</v>
      </c>
      <c r="D12" s="126">
        <v>-3723043.33</v>
      </c>
      <c r="E12" s="126">
        <v>-3233600</v>
      </c>
      <c r="F12" s="126">
        <v>-4491560</v>
      </c>
    </row>
    <row r="13" spans="1:6" ht="36.75" customHeight="1">
      <c r="A13" s="104">
        <v>805</v>
      </c>
      <c r="B13" s="124" t="s">
        <v>81</v>
      </c>
      <c r="C13" s="124" t="s">
        <v>82</v>
      </c>
      <c r="D13" s="126">
        <v>-3723043.33</v>
      </c>
      <c r="E13" s="125" t="s">
        <v>212</v>
      </c>
      <c r="F13" s="126">
        <v>-4491560</v>
      </c>
    </row>
    <row r="14" spans="1:6" ht="63">
      <c r="A14" s="104">
        <v>805</v>
      </c>
      <c r="B14" s="124" t="s">
        <v>83</v>
      </c>
      <c r="C14" s="124" t="s">
        <v>84</v>
      </c>
      <c r="D14" s="126">
        <v>-3723043.33</v>
      </c>
      <c r="E14" s="126">
        <v>-3233600</v>
      </c>
      <c r="F14" s="126">
        <v>-4491560</v>
      </c>
    </row>
    <row r="15" spans="1:6" ht="34.5" customHeight="1">
      <c r="A15" s="104">
        <v>805</v>
      </c>
      <c r="B15" s="124" t="s">
        <v>85</v>
      </c>
      <c r="C15" s="124" t="s">
        <v>86</v>
      </c>
      <c r="D15" s="126">
        <v>4393043.33</v>
      </c>
      <c r="E15" s="126">
        <v>3233600</v>
      </c>
      <c r="F15" s="126">
        <v>4223000</v>
      </c>
    </row>
    <row r="16" spans="1:6" ht="38.25" customHeight="1">
      <c r="A16" s="104">
        <v>805</v>
      </c>
      <c r="B16" s="124" t="s">
        <v>87</v>
      </c>
      <c r="C16" s="124" t="s">
        <v>88</v>
      </c>
      <c r="D16" s="126">
        <v>4393043.33</v>
      </c>
      <c r="E16" s="126">
        <v>3233600</v>
      </c>
      <c r="F16" s="126">
        <v>4223000</v>
      </c>
    </row>
    <row r="17" spans="1:6" ht="48.75" customHeight="1">
      <c r="A17" s="104">
        <v>805</v>
      </c>
      <c r="B17" s="124" t="s">
        <v>89</v>
      </c>
      <c r="C17" s="124" t="s">
        <v>90</v>
      </c>
      <c r="D17" s="126">
        <v>4393043.33</v>
      </c>
      <c r="E17" s="126">
        <v>3233600</v>
      </c>
      <c r="F17" s="126">
        <v>4223000</v>
      </c>
    </row>
    <row r="18" spans="1:6" ht="49.5" customHeight="1">
      <c r="A18" s="104">
        <v>805</v>
      </c>
      <c r="B18" s="124" t="s">
        <v>91</v>
      </c>
      <c r="C18" s="124" t="s">
        <v>92</v>
      </c>
      <c r="D18" s="126">
        <v>4393043.33</v>
      </c>
      <c r="E18" s="126">
        <v>3233600</v>
      </c>
      <c r="F18" s="126">
        <v>4223000</v>
      </c>
    </row>
    <row r="19" spans="1:6" ht="63">
      <c r="A19" s="103"/>
      <c r="B19" s="120"/>
      <c r="C19" s="120" t="s">
        <v>93</v>
      </c>
      <c r="D19" s="138">
        <v>0</v>
      </c>
      <c r="E19" s="138">
        <v>0</v>
      </c>
      <c r="F19" s="138">
        <v>0</v>
      </c>
    </row>
  </sheetData>
  <sheetProtection/>
  <mergeCells count="7">
    <mergeCell ref="E2:F2"/>
    <mergeCell ref="E1:F1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53">
      <selection activeCell="D58" sqref="D58"/>
    </sheetView>
  </sheetViews>
  <sheetFormatPr defaultColWidth="9.140625" defaultRowHeight="15"/>
  <cols>
    <col min="1" max="1" width="46.7109375" style="0" customWidth="1"/>
    <col min="2" max="2" width="17.421875" style="0" customWidth="1"/>
    <col min="3" max="3" width="7.57421875" style="0" customWidth="1"/>
    <col min="4" max="4" width="14.7109375" style="0" customWidth="1"/>
  </cols>
  <sheetData>
    <row r="1" spans="2:4" ht="121.5" customHeight="1">
      <c r="B1" s="242" t="s">
        <v>452</v>
      </c>
      <c r="C1" s="282"/>
      <c r="D1" s="282"/>
    </row>
    <row r="2" spans="2:4" ht="109.5" customHeight="1">
      <c r="B2" s="242" t="s">
        <v>315</v>
      </c>
      <c r="C2" s="242"/>
      <c r="D2" s="242"/>
    </row>
    <row r="3" spans="1:4" ht="92.25" customHeight="1">
      <c r="A3" s="252" t="s">
        <v>213</v>
      </c>
      <c r="B3" s="252"/>
      <c r="C3" s="252"/>
      <c r="D3" s="252"/>
    </row>
    <row r="5" spans="1:4" s="55" customFormat="1" ht="39.75" customHeight="1">
      <c r="A5" s="283" t="s">
        <v>94</v>
      </c>
      <c r="B5" s="284" t="s">
        <v>95</v>
      </c>
      <c r="C5" s="284" t="s">
        <v>130</v>
      </c>
      <c r="D5" s="285" t="s">
        <v>131</v>
      </c>
    </row>
    <row r="6" spans="1:4" s="55" customFormat="1" ht="21" customHeight="1">
      <c r="A6" s="283"/>
      <c r="B6" s="284"/>
      <c r="C6" s="284"/>
      <c r="D6" s="286"/>
    </row>
    <row r="7" spans="1:4" s="55" customFormat="1" ht="15" customHeight="1">
      <c r="A7" s="56" t="s">
        <v>0</v>
      </c>
      <c r="B7" s="75" t="s">
        <v>96</v>
      </c>
      <c r="C7" s="75" t="s">
        <v>97</v>
      </c>
      <c r="D7" s="75" t="s">
        <v>98</v>
      </c>
    </row>
    <row r="8" spans="1:4" s="55" customFormat="1" ht="82.5">
      <c r="A8" s="57" t="s">
        <v>237</v>
      </c>
      <c r="B8" s="141" t="s">
        <v>99</v>
      </c>
      <c r="C8" s="142"/>
      <c r="D8" s="143">
        <f>D9+D16+D19</f>
        <v>1411719</v>
      </c>
    </row>
    <row r="9" spans="1:4" s="55" customFormat="1" ht="103.5">
      <c r="A9" s="61" t="s">
        <v>319</v>
      </c>
      <c r="B9" s="141" t="s">
        <v>320</v>
      </c>
      <c r="C9" s="142"/>
      <c r="D9" s="143">
        <f>D10+D12</f>
        <v>1381719</v>
      </c>
    </row>
    <row r="10" spans="1:4" s="55" customFormat="1" ht="57.75" customHeight="1">
      <c r="A10" s="144" t="s">
        <v>106</v>
      </c>
      <c r="B10" s="145" t="s">
        <v>317</v>
      </c>
      <c r="C10" s="146"/>
      <c r="D10" s="147">
        <f>SUM(D11)</f>
        <v>508000</v>
      </c>
    </row>
    <row r="11" spans="1:4" s="55" customFormat="1" ht="132.75">
      <c r="A11" s="148" t="s">
        <v>223</v>
      </c>
      <c r="B11" s="149" t="s">
        <v>317</v>
      </c>
      <c r="C11" s="149" t="s">
        <v>104</v>
      </c>
      <c r="D11" s="150">
        <v>508000</v>
      </c>
    </row>
    <row r="12" spans="1:4" s="55" customFormat="1" ht="82.5">
      <c r="A12" s="140" t="s">
        <v>238</v>
      </c>
      <c r="B12" s="151" t="s">
        <v>318</v>
      </c>
      <c r="C12" s="152"/>
      <c r="D12" s="147">
        <f>D13+D14+D15</f>
        <v>873719</v>
      </c>
    </row>
    <row r="13" spans="1:4" s="55" customFormat="1" ht="132">
      <c r="A13" s="153" t="s">
        <v>225</v>
      </c>
      <c r="B13" s="154" t="s">
        <v>318</v>
      </c>
      <c r="C13" s="154" t="s">
        <v>104</v>
      </c>
      <c r="D13" s="155">
        <v>728110</v>
      </c>
    </row>
    <row r="14" spans="1:4" s="55" customFormat="1" ht="82.5">
      <c r="A14" s="153" t="s">
        <v>227</v>
      </c>
      <c r="B14" s="154" t="s">
        <v>318</v>
      </c>
      <c r="C14" s="154" t="s">
        <v>101</v>
      </c>
      <c r="D14" s="155">
        <v>138609</v>
      </c>
    </row>
    <row r="15" spans="1:4" s="55" customFormat="1" ht="66">
      <c r="A15" s="153" t="s">
        <v>321</v>
      </c>
      <c r="B15" s="154" t="s">
        <v>318</v>
      </c>
      <c r="C15" s="154" t="s">
        <v>105</v>
      </c>
      <c r="D15" s="155">
        <v>7000</v>
      </c>
    </row>
    <row r="16" spans="1:4" s="55" customFormat="1" ht="86.25">
      <c r="A16" s="156" t="s">
        <v>322</v>
      </c>
      <c r="B16" s="157" t="s">
        <v>323</v>
      </c>
      <c r="C16" s="157"/>
      <c r="D16" s="158">
        <f>D17</f>
        <v>20000</v>
      </c>
    </row>
    <row r="17" spans="1:4" s="55" customFormat="1" ht="33">
      <c r="A17" s="159" t="s">
        <v>110</v>
      </c>
      <c r="B17" s="152" t="s">
        <v>324</v>
      </c>
      <c r="C17" s="152"/>
      <c r="D17" s="147">
        <v>20000</v>
      </c>
    </row>
    <row r="18" spans="1:4" s="55" customFormat="1" ht="66">
      <c r="A18" s="62" t="s">
        <v>138</v>
      </c>
      <c r="B18" s="160" t="s">
        <v>325</v>
      </c>
      <c r="C18" s="160" t="s">
        <v>101</v>
      </c>
      <c r="D18" s="155">
        <v>20000</v>
      </c>
    </row>
    <row r="19" spans="1:4" s="55" customFormat="1" ht="51.75">
      <c r="A19" s="61" t="s">
        <v>326</v>
      </c>
      <c r="B19" s="161" t="s">
        <v>327</v>
      </c>
      <c r="C19" s="161"/>
      <c r="D19" s="158">
        <f>D20</f>
        <v>10000</v>
      </c>
    </row>
    <row r="20" spans="1:4" s="55" customFormat="1" ht="82.5">
      <c r="A20" s="159" t="s">
        <v>328</v>
      </c>
      <c r="B20" s="152" t="s">
        <v>329</v>
      </c>
      <c r="C20" s="152"/>
      <c r="D20" s="147">
        <f>D21</f>
        <v>10000</v>
      </c>
    </row>
    <row r="21" spans="1:4" s="55" customFormat="1" ht="66">
      <c r="A21" s="153" t="s">
        <v>330</v>
      </c>
      <c r="B21" s="154" t="s">
        <v>331</v>
      </c>
      <c r="C21" s="154" t="s">
        <v>101</v>
      </c>
      <c r="D21" s="155">
        <v>10000</v>
      </c>
    </row>
    <row r="22" spans="1:4" s="58" customFormat="1" ht="83.25" customHeight="1">
      <c r="A22" s="162" t="s">
        <v>332</v>
      </c>
      <c r="B22" s="163" t="s">
        <v>333</v>
      </c>
      <c r="C22" s="163"/>
      <c r="D22" s="143">
        <f>D23</f>
        <v>100000</v>
      </c>
    </row>
    <row r="23" spans="1:4" s="58" customFormat="1" ht="82.5">
      <c r="A23" s="164" t="s">
        <v>334</v>
      </c>
      <c r="B23" s="146" t="s">
        <v>335</v>
      </c>
      <c r="C23" s="146"/>
      <c r="D23" s="147">
        <f>D24</f>
        <v>100000</v>
      </c>
    </row>
    <row r="24" spans="1:4" s="55" customFormat="1" ht="99">
      <c r="A24" s="62" t="s">
        <v>107</v>
      </c>
      <c r="B24" s="56" t="s">
        <v>336</v>
      </c>
      <c r="C24" s="56" t="s">
        <v>101</v>
      </c>
      <c r="D24" s="165">
        <v>100000</v>
      </c>
    </row>
    <row r="25" spans="1:4" s="58" customFormat="1" ht="99">
      <c r="A25" s="57" t="s">
        <v>337</v>
      </c>
      <c r="B25" s="142" t="s">
        <v>108</v>
      </c>
      <c r="C25" s="142"/>
      <c r="D25" s="143">
        <v>30000</v>
      </c>
    </row>
    <row r="26" spans="1:4" s="58" customFormat="1" ht="49.5">
      <c r="A26" s="159" t="s">
        <v>338</v>
      </c>
      <c r="B26" s="152" t="s">
        <v>339</v>
      </c>
      <c r="C26" s="152"/>
      <c r="D26" s="147">
        <v>30000</v>
      </c>
    </row>
    <row r="27" spans="1:4" s="59" customFormat="1" ht="66">
      <c r="A27" s="62" t="s">
        <v>109</v>
      </c>
      <c r="B27" s="160" t="s">
        <v>340</v>
      </c>
      <c r="C27" s="160" t="s">
        <v>101</v>
      </c>
      <c r="D27" s="155">
        <v>30000</v>
      </c>
    </row>
    <row r="28" spans="1:4" s="55" customFormat="1" ht="99" customHeight="1">
      <c r="A28" s="57" t="s">
        <v>239</v>
      </c>
      <c r="B28" s="142" t="s">
        <v>111</v>
      </c>
      <c r="C28" s="142"/>
      <c r="D28" s="143">
        <f>D29</f>
        <v>1000</v>
      </c>
    </row>
    <row r="29" spans="1:4" s="55" customFormat="1" ht="51.75">
      <c r="A29" s="61" t="s">
        <v>112</v>
      </c>
      <c r="B29" s="161" t="s">
        <v>113</v>
      </c>
      <c r="C29" s="161"/>
      <c r="D29" s="158">
        <f>SUM(D30)</f>
        <v>1000</v>
      </c>
    </row>
    <row r="30" spans="1:4" s="55" customFormat="1" ht="80.25" customHeight="1">
      <c r="A30" s="62" t="s">
        <v>114</v>
      </c>
      <c r="B30" s="160" t="s">
        <v>341</v>
      </c>
      <c r="C30" s="160" t="s">
        <v>101</v>
      </c>
      <c r="D30" s="155">
        <v>1000</v>
      </c>
    </row>
    <row r="31" spans="1:4" s="55" customFormat="1" ht="83.25" customHeight="1">
      <c r="A31" s="57" t="s">
        <v>240</v>
      </c>
      <c r="B31" s="142" t="s">
        <v>134</v>
      </c>
      <c r="C31" s="142"/>
      <c r="D31" s="143">
        <f>SUM(D32)</f>
        <v>1000</v>
      </c>
    </row>
    <row r="32" spans="1:4" s="60" customFormat="1" ht="51" customHeight="1">
      <c r="A32" s="61" t="s">
        <v>241</v>
      </c>
      <c r="B32" s="161" t="s">
        <v>135</v>
      </c>
      <c r="C32" s="161"/>
      <c r="D32" s="158">
        <f>SUM(D33)</f>
        <v>1000</v>
      </c>
    </row>
    <row r="33" spans="1:4" s="58" customFormat="1" ht="85.5" customHeight="1">
      <c r="A33" s="62" t="s">
        <v>233</v>
      </c>
      <c r="B33" s="160" t="s">
        <v>342</v>
      </c>
      <c r="C33" s="160" t="s">
        <v>101</v>
      </c>
      <c r="D33" s="155">
        <v>1000</v>
      </c>
    </row>
    <row r="34" spans="1:4" s="60" customFormat="1" ht="66" customHeight="1">
      <c r="A34" s="162" t="s">
        <v>214</v>
      </c>
      <c r="B34" s="166" t="s">
        <v>116</v>
      </c>
      <c r="C34" s="166"/>
      <c r="D34" s="167">
        <f>D35+D38</f>
        <v>263471</v>
      </c>
    </row>
    <row r="35" spans="1:4" s="58" customFormat="1" ht="55.5" customHeight="1">
      <c r="A35" s="156" t="s">
        <v>343</v>
      </c>
      <c r="B35" s="168" t="s">
        <v>344</v>
      </c>
      <c r="C35" s="168"/>
      <c r="D35" s="169">
        <f>D36</f>
        <v>260000</v>
      </c>
    </row>
    <row r="36" spans="1:4" s="55" customFormat="1" ht="72" customHeight="1">
      <c r="A36" s="170" t="s">
        <v>345</v>
      </c>
      <c r="B36" s="146" t="s">
        <v>346</v>
      </c>
      <c r="C36" s="146"/>
      <c r="D36" s="147">
        <f>D37</f>
        <v>260000</v>
      </c>
    </row>
    <row r="37" spans="1:4" s="55" customFormat="1" ht="70.5" customHeight="1">
      <c r="A37" s="153" t="s">
        <v>100</v>
      </c>
      <c r="B37" s="154" t="s">
        <v>346</v>
      </c>
      <c r="C37" s="154" t="s">
        <v>101</v>
      </c>
      <c r="D37" s="155">
        <v>260000</v>
      </c>
    </row>
    <row r="38" spans="1:4" s="55" customFormat="1" ht="58.5" customHeight="1">
      <c r="A38" s="156" t="s">
        <v>347</v>
      </c>
      <c r="B38" s="157" t="s">
        <v>348</v>
      </c>
      <c r="C38" s="157"/>
      <c r="D38" s="158">
        <f>D39</f>
        <v>3471</v>
      </c>
    </row>
    <row r="39" spans="1:4" s="55" customFormat="1" ht="49.5">
      <c r="A39" s="164" t="s">
        <v>117</v>
      </c>
      <c r="B39" s="146" t="s">
        <v>349</v>
      </c>
      <c r="C39" s="146"/>
      <c r="D39" s="147">
        <f>D40</f>
        <v>3471</v>
      </c>
    </row>
    <row r="40" spans="1:4" s="55" customFormat="1" ht="82.5">
      <c r="A40" s="62" t="s">
        <v>118</v>
      </c>
      <c r="B40" s="160" t="s">
        <v>366</v>
      </c>
      <c r="C40" s="160" t="s">
        <v>101</v>
      </c>
      <c r="D40" s="155">
        <v>3471</v>
      </c>
    </row>
    <row r="41" spans="1:4" s="55" customFormat="1" ht="82.5">
      <c r="A41" s="162" t="s">
        <v>236</v>
      </c>
      <c r="B41" s="166" t="s">
        <v>350</v>
      </c>
      <c r="C41" s="163"/>
      <c r="D41" s="143">
        <f>D42</f>
        <v>1468200</v>
      </c>
    </row>
    <row r="42" spans="1:4" s="59" customFormat="1" ht="35.25" customHeight="1">
      <c r="A42" s="171" t="s">
        <v>103</v>
      </c>
      <c r="B42" s="168" t="s">
        <v>351</v>
      </c>
      <c r="C42" s="157"/>
      <c r="D42" s="158">
        <f>D43+D44+D45+D46</f>
        <v>1468200</v>
      </c>
    </row>
    <row r="43" spans="1:4" s="55" customFormat="1" ht="165">
      <c r="A43" s="172" t="s">
        <v>217</v>
      </c>
      <c r="B43" s="154" t="s">
        <v>352</v>
      </c>
      <c r="C43" s="154" t="s">
        <v>104</v>
      </c>
      <c r="D43" s="155">
        <v>656200</v>
      </c>
    </row>
    <row r="44" spans="1:4" s="55" customFormat="1" ht="81" customHeight="1">
      <c r="A44" s="153" t="s">
        <v>218</v>
      </c>
      <c r="B44" s="154" t="s">
        <v>352</v>
      </c>
      <c r="C44" s="154" t="s">
        <v>101</v>
      </c>
      <c r="D44" s="155">
        <v>787000</v>
      </c>
    </row>
    <row r="45" spans="1:4" s="59" customFormat="1" ht="82.5">
      <c r="A45" s="153" t="s">
        <v>353</v>
      </c>
      <c r="B45" s="154" t="s">
        <v>352</v>
      </c>
      <c r="C45" s="154" t="s">
        <v>105</v>
      </c>
      <c r="D45" s="155">
        <v>10000</v>
      </c>
    </row>
    <row r="46" spans="1:4" s="55" customFormat="1" ht="68.25" customHeight="1">
      <c r="A46" s="153" t="s">
        <v>354</v>
      </c>
      <c r="B46" s="154" t="s">
        <v>355</v>
      </c>
      <c r="C46" s="154" t="s">
        <v>104</v>
      </c>
      <c r="D46" s="155">
        <v>15000</v>
      </c>
    </row>
    <row r="47" spans="1:4" s="55" customFormat="1" ht="82.5" customHeight="1">
      <c r="A47" s="64" t="s">
        <v>242</v>
      </c>
      <c r="B47" s="141" t="s">
        <v>120</v>
      </c>
      <c r="C47" s="141"/>
      <c r="D47" s="167">
        <f>SUM(D48:D58)</f>
        <v>1117653.3299999998</v>
      </c>
    </row>
    <row r="48" spans="1:4" s="55" customFormat="1" ht="49.5">
      <c r="A48" s="62" t="s">
        <v>243</v>
      </c>
      <c r="B48" s="160" t="s">
        <v>356</v>
      </c>
      <c r="C48" s="160" t="s">
        <v>105</v>
      </c>
      <c r="D48" s="155">
        <v>50000</v>
      </c>
    </row>
    <row r="49" spans="1:4" s="55" customFormat="1" ht="66">
      <c r="A49" s="62" t="s">
        <v>122</v>
      </c>
      <c r="B49" s="56" t="s">
        <v>357</v>
      </c>
      <c r="C49" s="56" t="s">
        <v>101</v>
      </c>
      <c r="D49" s="165">
        <v>100000</v>
      </c>
    </row>
    <row r="50" spans="1:4" s="55" customFormat="1" ht="82.5">
      <c r="A50" s="62" t="s">
        <v>123</v>
      </c>
      <c r="B50" s="56" t="s">
        <v>358</v>
      </c>
      <c r="C50" s="56" t="s">
        <v>101</v>
      </c>
      <c r="D50" s="165">
        <v>100000</v>
      </c>
    </row>
    <row r="51" spans="1:4" s="59" customFormat="1" ht="148.5">
      <c r="A51" s="62" t="s">
        <v>136</v>
      </c>
      <c r="B51" s="160" t="s">
        <v>359</v>
      </c>
      <c r="C51" s="160" t="s">
        <v>104</v>
      </c>
      <c r="D51" s="155">
        <v>60600</v>
      </c>
    </row>
    <row r="52" spans="1:5" s="55" customFormat="1" ht="72" customHeight="1">
      <c r="A52" s="62" t="s">
        <v>125</v>
      </c>
      <c r="B52" s="160" t="s">
        <v>360</v>
      </c>
      <c r="C52" s="160" t="s">
        <v>101</v>
      </c>
      <c r="D52" s="155">
        <v>88094.7</v>
      </c>
      <c r="E52" s="63"/>
    </row>
    <row r="53" spans="1:4" s="58" customFormat="1" ht="85.5" customHeight="1">
      <c r="A53" s="62" t="s">
        <v>137</v>
      </c>
      <c r="B53" s="160" t="s">
        <v>361</v>
      </c>
      <c r="C53" s="160" t="s">
        <v>104</v>
      </c>
      <c r="D53" s="173">
        <v>272779</v>
      </c>
    </row>
    <row r="54" spans="1:4" s="55" customFormat="1" ht="67.5" customHeight="1">
      <c r="A54" s="62" t="s">
        <v>244</v>
      </c>
      <c r="B54" s="160" t="s">
        <v>362</v>
      </c>
      <c r="C54" s="160" t="s">
        <v>101</v>
      </c>
      <c r="D54" s="173">
        <v>200000</v>
      </c>
    </row>
    <row r="55" spans="1:4" s="55" customFormat="1" ht="66">
      <c r="A55" s="78" t="s">
        <v>245</v>
      </c>
      <c r="B55" s="160" t="s">
        <v>363</v>
      </c>
      <c r="C55" s="160" t="s">
        <v>101</v>
      </c>
      <c r="D55" s="173">
        <v>100000</v>
      </c>
    </row>
    <row r="56" spans="1:4" s="55" customFormat="1" ht="66">
      <c r="A56" s="62" t="s">
        <v>141</v>
      </c>
      <c r="B56" s="160" t="s">
        <v>364</v>
      </c>
      <c r="C56" s="160" t="s">
        <v>128</v>
      </c>
      <c r="D56" s="173">
        <v>115020</v>
      </c>
    </row>
    <row r="57" spans="1:4" s="55" customFormat="1" ht="101.25" customHeight="1">
      <c r="A57" s="62" t="s">
        <v>229</v>
      </c>
      <c r="B57" s="160" t="s">
        <v>365</v>
      </c>
      <c r="C57" s="160" t="s">
        <v>101</v>
      </c>
      <c r="D57" s="173">
        <v>30000</v>
      </c>
    </row>
    <row r="58" spans="1:4" s="55" customFormat="1" ht="53.25" customHeight="1">
      <c r="A58" s="62" t="s">
        <v>438</v>
      </c>
      <c r="B58" s="160" t="s">
        <v>439</v>
      </c>
      <c r="C58" s="160" t="s">
        <v>101</v>
      </c>
      <c r="D58" s="173">
        <v>1159.63</v>
      </c>
    </row>
    <row r="59" spans="1:4" s="55" customFormat="1" ht="18.75">
      <c r="A59" s="66" t="s">
        <v>129</v>
      </c>
      <c r="B59" s="77"/>
      <c r="C59" s="77"/>
      <c r="D59" s="76">
        <f>D8+D22+D25+D28+D31+D34+D41+D47</f>
        <v>4393043.33</v>
      </c>
    </row>
    <row r="60" spans="1:4" s="55" customFormat="1" ht="168" customHeight="1">
      <c r="A60"/>
      <c r="B60"/>
      <c r="C60"/>
      <c r="D60"/>
    </row>
    <row r="61" spans="1:4" s="55" customFormat="1" ht="111" customHeight="1">
      <c r="A61"/>
      <c r="B61"/>
      <c r="C61"/>
      <c r="D61"/>
    </row>
    <row r="62" spans="1:4" s="55" customFormat="1" ht="118.5" customHeight="1">
      <c r="A62"/>
      <c r="B62"/>
      <c r="C62"/>
      <c r="D62"/>
    </row>
    <row r="63" spans="1:4" s="55" customFormat="1" ht="63.75" customHeight="1">
      <c r="A63"/>
      <c r="B63"/>
      <c r="C63"/>
      <c r="D63"/>
    </row>
    <row r="64" spans="1:4" s="65" customFormat="1" ht="68.25" customHeight="1">
      <c r="A64"/>
      <c r="B64"/>
      <c r="C64"/>
      <c r="D64"/>
    </row>
    <row r="65" spans="1:4" s="55" customFormat="1" ht="18.75" customHeight="1">
      <c r="A65"/>
      <c r="B65"/>
      <c r="C65"/>
      <c r="D65"/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58">
      <selection activeCell="A2" sqref="A2:IV2"/>
    </sheetView>
  </sheetViews>
  <sheetFormatPr defaultColWidth="9.140625" defaultRowHeight="15"/>
  <cols>
    <col min="1" max="1" width="40.421875" style="0" customWidth="1"/>
    <col min="2" max="2" width="16.140625" style="0" customWidth="1"/>
    <col min="3" max="3" width="6.7109375" style="0" customWidth="1"/>
    <col min="4" max="4" width="16.421875" style="0" bestFit="1" customWidth="1"/>
    <col min="5" max="5" width="16.421875" style="0" customWidth="1"/>
  </cols>
  <sheetData>
    <row r="1" spans="3:5" ht="110.25" customHeight="1">
      <c r="C1" s="242" t="s">
        <v>440</v>
      </c>
      <c r="D1" s="282"/>
      <c r="E1" s="282"/>
    </row>
    <row r="2" spans="3:5" ht="124.5" customHeight="1">
      <c r="C2" s="288" t="s">
        <v>367</v>
      </c>
      <c r="D2" s="288"/>
      <c r="E2" s="288"/>
    </row>
    <row r="3" spans="1:5" ht="94.5" customHeight="1">
      <c r="A3" s="252" t="s">
        <v>246</v>
      </c>
      <c r="B3" s="287"/>
      <c r="C3" s="287"/>
      <c r="D3" s="287"/>
      <c r="E3" s="287"/>
    </row>
    <row r="4" ht="6" customHeight="1"/>
    <row r="5" spans="1:5" s="74" customFormat="1" ht="43.5" customHeight="1">
      <c r="A5" s="283" t="s">
        <v>94</v>
      </c>
      <c r="B5" s="284" t="s">
        <v>95</v>
      </c>
      <c r="C5" s="284" t="s">
        <v>130</v>
      </c>
      <c r="D5" s="289" t="s">
        <v>133</v>
      </c>
      <c r="E5" s="291" t="s">
        <v>427</v>
      </c>
    </row>
    <row r="6" spans="1:5" s="67" customFormat="1" ht="15" customHeight="1">
      <c r="A6" s="283"/>
      <c r="B6" s="284"/>
      <c r="C6" s="284"/>
      <c r="D6" s="290"/>
      <c r="E6" s="292"/>
    </row>
    <row r="7" spans="1:5" s="58" customFormat="1" ht="23.25" customHeight="1">
      <c r="A7" s="175" t="s">
        <v>0</v>
      </c>
      <c r="B7" s="68" t="s">
        <v>96</v>
      </c>
      <c r="C7" s="176" t="s">
        <v>97</v>
      </c>
      <c r="D7" s="180">
        <v>5</v>
      </c>
      <c r="E7" s="180">
        <v>6</v>
      </c>
    </row>
    <row r="8" spans="1:5" s="58" customFormat="1" ht="99">
      <c r="A8" s="57" t="s">
        <v>237</v>
      </c>
      <c r="B8" s="141" t="s">
        <v>99</v>
      </c>
      <c r="C8" s="142"/>
      <c r="D8" s="181">
        <f>D9+D16+D19</f>
        <v>1286709</v>
      </c>
      <c r="E8" s="181">
        <f>E9+E16+E19</f>
        <v>1286709</v>
      </c>
    </row>
    <row r="9" spans="1:5" s="55" customFormat="1" ht="112.5" customHeight="1">
      <c r="A9" s="61" t="s">
        <v>319</v>
      </c>
      <c r="B9" s="141" t="s">
        <v>320</v>
      </c>
      <c r="C9" s="142"/>
      <c r="D9" s="207">
        <f>D10+D12</f>
        <v>1286709</v>
      </c>
      <c r="E9" s="207">
        <f>E10+E12</f>
        <v>1286709</v>
      </c>
    </row>
    <row r="10" spans="1:5" s="58" customFormat="1" ht="66">
      <c r="A10" s="144" t="s">
        <v>106</v>
      </c>
      <c r="B10" s="145" t="s">
        <v>317</v>
      </c>
      <c r="C10" s="146"/>
      <c r="D10" s="209">
        <v>469000</v>
      </c>
      <c r="E10" s="210">
        <v>469000</v>
      </c>
    </row>
    <row r="11" spans="1:5" s="58" customFormat="1" ht="165.75">
      <c r="A11" s="148" t="s">
        <v>223</v>
      </c>
      <c r="B11" s="149" t="s">
        <v>317</v>
      </c>
      <c r="C11" s="149" t="s">
        <v>104</v>
      </c>
      <c r="D11" s="211">
        <v>469000</v>
      </c>
      <c r="E11" s="211">
        <v>469000</v>
      </c>
    </row>
    <row r="12" spans="1:5" s="59" customFormat="1" ht="99">
      <c r="A12" s="140" t="s">
        <v>238</v>
      </c>
      <c r="B12" s="151" t="s">
        <v>318</v>
      </c>
      <c r="C12" s="152"/>
      <c r="D12" s="210">
        <v>817709</v>
      </c>
      <c r="E12" s="210">
        <v>817709</v>
      </c>
    </row>
    <row r="13" spans="1:5" s="55" customFormat="1" ht="165">
      <c r="A13" s="153" t="s">
        <v>225</v>
      </c>
      <c r="B13" s="154" t="s">
        <v>318</v>
      </c>
      <c r="C13" s="154" t="s">
        <v>104</v>
      </c>
      <c r="D13" s="209">
        <v>672100</v>
      </c>
      <c r="E13" s="210">
        <v>672100</v>
      </c>
    </row>
    <row r="14" spans="1:5" s="55" customFormat="1" ht="99">
      <c r="A14" s="153" t="s">
        <v>227</v>
      </c>
      <c r="B14" s="154" t="s">
        <v>318</v>
      </c>
      <c r="C14" s="154" t="s">
        <v>101</v>
      </c>
      <c r="D14" s="209">
        <v>140609</v>
      </c>
      <c r="E14" s="210">
        <v>140609</v>
      </c>
    </row>
    <row r="15" spans="1:5" s="60" customFormat="1" ht="66">
      <c r="A15" s="153" t="s">
        <v>321</v>
      </c>
      <c r="B15" s="154" t="s">
        <v>318</v>
      </c>
      <c r="C15" s="154" t="s">
        <v>105</v>
      </c>
      <c r="D15" s="210">
        <v>5000</v>
      </c>
      <c r="E15" s="210">
        <v>5000</v>
      </c>
    </row>
    <row r="16" spans="1:5" s="58" customFormat="1" ht="86.25">
      <c r="A16" s="156" t="s">
        <v>322</v>
      </c>
      <c r="B16" s="157" t="s">
        <v>323</v>
      </c>
      <c r="C16" s="157"/>
      <c r="D16" s="208">
        <v>0</v>
      </c>
      <c r="E16" s="208">
        <v>0</v>
      </c>
    </row>
    <row r="17" spans="1:5" s="55" customFormat="1" ht="49.5">
      <c r="A17" s="159" t="s">
        <v>110</v>
      </c>
      <c r="B17" s="152" t="s">
        <v>324</v>
      </c>
      <c r="C17" s="152"/>
      <c r="D17" s="211">
        <v>0</v>
      </c>
      <c r="E17" s="211">
        <v>0</v>
      </c>
    </row>
    <row r="18" spans="1:5" s="55" customFormat="1" ht="91.5" customHeight="1">
      <c r="A18" s="62" t="s">
        <v>138</v>
      </c>
      <c r="B18" s="160" t="s">
        <v>325</v>
      </c>
      <c r="C18" s="160" t="s">
        <v>101</v>
      </c>
      <c r="D18" s="210">
        <v>0</v>
      </c>
      <c r="E18" s="210">
        <v>0</v>
      </c>
    </row>
    <row r="19" spans="1:5" s="55" customFormat="1" ht="51.75">
      <c r="A19" s="61" t="s">
        <v>326</v>
      </c>
      <c r="B19" s="161" t="s">
        <v>327</v>
      </c>
      <c r="C19" s="161"/>
      <c r="D19" s="208">
        <v>0</v>
      </c>
      <c r="E19" s="208">
        <v>0</v>
      </c>
    </row>
    <row r="20" spans="1:5" s="55" customFormat="1" ht="96" customHeight="1">
      <c r="A20" s="159" t="s">
        <v>328</v>
      </c>
      <c r="B20" s="152" t="s">
        <v>329</v>
      </c>
      <c r="C20" s="152"/>
      <c r="D20" s="210">
        <v>0</v>
      </c>
      <c r="E20" s="210">
        <v>0</v>
      </c>
    </row>
    <row r="21" spans="1:5" s="55" customFormat="1" ht="88.5" customHeight="1">
      <c r="A21" s="153" t="s">
        <v>330</v>
      </c>
      <c r="B21" s="154" t="s">
        <v>331</v>
      </c>
      <c r="C21" s="154" t="s">
        <v>101</v>
      </c>
      <c r="D21" s="210">
        <v>0</v>
      </c>
      <c r="E21" s="210">
        <v>0</v>
      </c>
    </row>
    <row r="22" spans="1:5" s="55" customFormat="1" ht="99">
      <c r="A22" s="162" t="s">
        <v>332</v>
      </c>
      <c r="B22" s="163" t="s">
        <v>333</v>
      </c>
      <c r="C22" s="163"/>
      <c r="D22" s="181">
        <v>3671</v>
      </c>
      <c r="E22" s="215">
        <v>4871</v>
      </c>
    </row>
    <row r="23" spans="1:5" s="55" customFormat="1" ht="82.5">
      <c r="A23" s="164" t="s">
        <v>334</v>
      </c>
      <c r="B23" s="146" t="s">
        <v>335</v>
      </c>
      <c r="C23" s="146"/>
      <c r="D23" s="211">
        <v>3671</v>
      </c>
      <c r="E23" s="211">
        <v>4871</v>
      </c>
    </row>
    <row r="24" spans="1:5" s="59" customFormat="1" ht="115.5">
      <c r="A24" s="62" t="s">
        <v>107</v>
      </c>
      <c r="B24" s="56" t="s">
        <v>336</v>
      </c>
      <c r="C24" s="56" t="s">
        <v>101</v>
      </c>
      <c r="D24" s="210">
        <v>3671</v>
      </c>
      <c r="E24" s="210">
        <v>4871</v>
      </c>
    </row>
    <row r="25" spans="1:5" s="58" customFormat="1" ht="138" customHeight="1">
      <c r="A25" s="57" t="s">
        <v>337</v>
      </c>
      <c r="B25" s="142" t="s">
        <v>108</v>
      </c>
      <c r="C25" s="142"/>
      <c r="D25" s="181">
        <v>25000</v>
      </c>
      <c r="E25" s="181">
        <v>20000</v>
      </c>
    </row>
    <row r="26" spans="1:5" s="55" customFormat="1" ht="66">
      <c r="A26" s="159" t="s">
        <v>338</v>
      </c>
      <c r="B26" s="152" t="s">
        <v>339</v>
      </c>
      <c r="C26" s="152"/>
      <c r="D26" s="212">
        <v>25000</v>
      </c>
      <c r="E26" s="212">
        <v>20000</v>
      </c>
    </row>
    <row r="27" spans="1:5" s="55" customFormat="1" ht="82.5">
      <c r="A27" s="62" t="s">
        <v>109</v>
      </c>
      <c r="B27" s="160" t="s">
        <v>340</v>
      </c>
      <c r="C27" s="160" t="s">
        <v>101</v>
      </c>
      <c r="D27" s="210">
        <v>25000</v>
      </c>
      <c r="E27" s="210">
        <v>20000</v>
      </c>
    </row>
    <row r="28" spans="1:5" s="55" customFormat="1" ht="119.25" customHeight="1">
      <c r="A28" s="57" t="s">
        <v>239</v>
      </c>
      <c r="B28" s="142" t="s">
        <v>111</v>
      </c>
      <c r="C28" s="142"/>
      <c r="D28" s="181">
        <v>0</v>
      </c>
      <c r="E28" s="181">
        <v>0</v>
      </c>
    </row>
    <row r="29" spans="1:5" s="55" customFormat="1" ht="55.5" customHeight="1">
      <c r="A29" s="159" t="s">
        <v>112</v>
      </c>
      <c r="B29" s="152" t="s">
        <v>113</v>
      </c>
      <c r="C29" s="152"/>
      <c r="D29" s="211">
        <v>0</v>
      </c>
      <c r="E29" s="211">
        <v>0</v>
      </c>
    </row>
    <row r="30" spans="1:5" s="55" customFormat="1" ht="85.5" customHeight="1">
      <c r="A30" s="62" t="s">
        <v>114</v>
      </c>
      <c r="B30" s="160" t="s">
        <v>341</v>
      </c>
      <c r="C30" s="160" t="s">
        <v>101</v>
      </c>
      <c r="D30" s="210">
        <v>0</v>
      </c>
      <c r="E30" s="210">
        <v>0</v>
      </c>
    </row>
    <row r="31" spans="1:5" s="55" customFormat="1" ht="88.5" customHeight="1">
      <c r="A31" s="57" t="s">
        <v>240</v>
      </c>
      <c r="B31" s="142" t="s">
        <v>134</v>
      </c>
      <c r="C31" s="142"/>
      <c r="D31" s="181">
        <v>1000</v>
      </c>
      <c r="E31" s="181">
        <v>1000</v>
      </c>
    </row>
    <row r="32" spans="1:5" s="59" customFormat="1" ht="66">
      <c r="A32" s="159" t="s">
        <v>241</v>
      </c>
      <c r="B32" s="152" t="s">
        <v>135</v>
      </c>
      <c r="C32" s="152"/>
      <c r="D32" s="211">
        <v>1000</v>
      </c>
      <c r="E32" s="211">
        <v>1000</v>
      </c>
    </row>
    <row r="33" spans="1:5" s="55" customFormat="1" ht="84.75" customHeight="1">
      <c r="A33" s="62" t="s">
        <v>233</v>
      </c>
      <c r="B33" s="160" t="s">
        <v>342</v>
      </c>
      <c r="C33" s="160" t="s">
        <v>101</v>
      </c>
      <c r="D33" s="209">
        <v>1000</v>
      </c>
      <c r="E33" s="210">
        <v>1000</v>
      </c>
    </row>
    <row r="34" spans="1:5" s="55" customFormat="1" ht="78.75" customHeight="1">
      <c r="A34" s="162" t="s">
        <v>214</v>
      </c>
      <c r="B34" s="166" t="s">
        <v>116</v>
      </c>
      <c r="C34" s="166"/>
      <c r="D34" s="214">
        <f>D35+D38</f>
        <v>260000</v>
      </c>
      <c r="E34" s="214">
        <f>E35+E38</f>
        <v>255000</v>
      </c>
    </row>
    <row r="35" spans="1:5" s="59" customFormat="1" ht="49.5" customHeight="1">
      <c r="A35" s="156" t="s">
        <v>343</v>
      </c>
      <c r="B35" s="168" t="s">
        <v>344</v>
      </c>
      <c r="C35" s="168"/>
      <c r="D35" s="217">
        <f>D36</f>
        <v>260000</v>
      </c>
      <c r="E35" s="217">
        <f>E36</f>
        <v>255000</v>
      </c>
    </row>
    <row r="36" spans="1:5" ht="89.25" customHeight="1">
      <c r="A36" s="170" t="s">
        <v>345</v>
      </c>
      <c r="B36" s="146" t="s">
        <v>346</v>
      </c>
      <c r="C36" s="146"/>
      <c r="D36" s="216">
        <f>D37</f>
        <v>260000</v>
      </c>
      <c r="E36" s="216">
        <f>E37</f>
        <v>255000</v>
      </c>
    </row>
    <row r="37" spans="1:5" ht="82.5">
      <c r="A37" s="153" t="s">
        <v>100</v>
      </c>
      <c r="B37" s="154" t="s">
        <v>346</v>
      </c>
      <c r="C37" s="154" t="s">
        <v>101</v>
      </c>
      <c r="D37" s="213">
        <v>260000</v>
      </c>
      <c r="E37" s="213">
        <v>255000</v>
      </c>
    </row>
    <row r="38" spans="1:5" ht="69">
      <c r="A38" s="156" t="s">
        <v>347</v>
      </c>
      <c r="B38" s="157" t="s">
        <v>348</v>
      </c>
      <c r="C38" s="157"/>
      <c r="D38" s="217">
        <f>D39</f>
        <v>0</v>
      </c>
      <c r="E38" s="217">
        <f>E39</f>
        <v>0</v>
      </c>
    </row>
    <row r="39" spans="1:5" ht="49.5">
      <c r="A39" s="164" t="s">
        <v>117</v>
      </c>
      <c r="B39" s="146" t="s">
        <v>349</v>
      </c>
      <c r="C39" s="146"/>
      <c r="D39" s="216">
        <f>D40</f>
        <v>0</v>
      </c>
      <c r="E39" s="216">
        <f>E40</f>
        <v>0</v>
      </c>
    </row>
    <row r="40" spans="1:5" ht="90" customHeight="1">
      <c r="A40" s="62" t="s">
        <v>118</v>
      </c>
      <c r="B40" s="160" t="s">
        <v>366</v>
      </c>
      <c r="C40" s="160" t="s">
        <v>101</v>
      </c>
      <c r="D40" s="213">
        <v>0</v>
      </c>
      <c r="E40" s="213">
        <v>0</v>
      </c>
    </row>
    <row r="41" spans="1:5" ht="99">
      <c r="A41" s="162" t="s">
        <v>236</v>
      </c>
      <c r="B41" s="166" t="s">
        <v>350</v>
      </c>
      <c r="C41" s="163"/>
      <c r="D41" s="214">
        <v>1461000</v>
      </c>
      <c r="E41" s="214">
        <v>1461000</v>
      </c>
    </row>
    <row r="42" spans="1:5" ht="33">
      <c r="A42" s="144" t="s">
        <v>103</v>
      </c>
      <c r="B42" s="145" t="s">
        <v>351</v>
      </c>
      <c r="C42" s="146"/>
      <c r="D42" s="218">
        <f>D43+D44+D45+D46</f>
        <v>1461000</v>
      </c>
      <c r="E42" s="218">
        <f>E43+E44+E45+E46</f>
        <v>1461000</v>
      </c>
    </row>
    <row r="43" spans="1:5" ht="181.5">
      <c r="A43" s="172" t="s">
        <v>217</v>
      </c>
      <c r="B43" s="154" t="s">
        <v>352</v>
      </c>
      <c r="C43" s="154" t="s">
        <v>104</v>
      </c>
      <c r="D43" s="213">
        <v>649000</v>
      </c>
      <c r="E43" s="213">
        <v>649000</v>
      </c>
    </row>
    <row r="44" spans="1:5" ht="115.5">
      <c r="A44" s="153" t="s">
        <v>218</v>
      </c>
      <c r="B44" s="154" t="s">
        <v>352</v>
      </c>
      <c r="C44" s="177" t="s">
        <v>101</v>
      </c>
      <c r="D44" s="213">
        <v>795000</v>
      </c>
      <c r="E44" s="213">
        <v>795000</v>
      </c>
    </row>
    <row r="45" spans="1:5" ht="82.5">
      <c r="A45" s="153" t="s">
        <v>353</v>
      </c>
      <c r="B45" s="154" t="s">
        <v>352</v>
      </c>
      <c r="C45" s="177" t="s">
        <v>105</v>
      </c>
      <c r="D45" s="213">
        <v>2000</v>
      </c>
      <c r="E45" s="213">
        <v>2000</v>
      </c>
    </row>
    <row r="46" spans="1:5" ht="234" customHeight="1">
      <c r="A46" s="153" t="s">
        <v>354</v>
      </c>
      <c r="B46" s="154" t="s">
        <v>355</v>
      </c>
      <c r="C46" s="177" t="s">
        <v>104</v>
      </c>
      <c r="D46" s="213">
        <v>15000</v>
      </c>
      <c r="E46" s="213">
        <v>15000</v>
      </c>
    </row>
    <row r="47" spans="1:5" ht="115.5">
      <c r="A47" s="64" t="s">
        <v>242</v>
      </c>
      <c r="B47" s="141" t="s">
        <v>120</v>
      </c>
      <c r="C47" s="174"/>
      <c r="D47" s="214">
        <f>SUM(D48:D58)</f>
        <v>196220</v>
      </c>
      <c r="E47" s="214">
        <f>SUM(E48:E58)</f>
        <v>1462980</v>
      </c>
    </row>
    <row r="48" spans="1:5" ht="66">
      <c r="A48" s="62" t="s">
        <v>243</v>
      </c>
      <c r="B48" s="160" t="s">
        <v>356</v>
      </c>
      <c r="C48" s="178" t="s">
        <v>105</v>
      </c>
      <c r="D48" s="213">
        <v>20000</v>
      </c>
      <c r="E48" s="213">
        <v>20000</v>
      </c>
    </row>
    <row r="49" spans="1:5" ht="82.5">
      <c r="A49" s="62" t="s">
        <v>122</v>
      </c>
      <c r="B49" s="56" t="s">
        <v>357</v>
      </c>
      <c r="C49" s="179" t="s">
        <v>101</v>
      </c>
      <c r="D49" s="213">
        <v>0</v>
      </c>
      <c r="E49" s="213">
        <v>0</v>
      </c>
    </row>
    <row r="50" spans="1:5" ht="99">
      <c r="A50" s="62" t="s">
        <v>123</v>
      </c>
      <c r="B50" s="56" t="s">
        <v>358</v>
      </c>
      <c r="C50" s="179" t="s">
        <v>101</v>
      </c>
      <c r="D50" s="213">
        <v>0</v>
      </c>
      <c r="E50" s="213">
        <v>0</v>
      </c>
    </row>
    <row r="51" spans="1:5" ht="165">
      <c r="A51" s="62" t="s">
        <v>368</v>
      </c>
      <c r="B51" s="160" t="s">
        <v>359</v>
      </c>
      <c r="C51" s="178" t="s">
        <v>104</v>
      </c>
      <c r="D51" s="213">
        <v>61200</v>
      </c>
      <c r="E51" s="213">
        <v>63400</v>
      </c>
    </row>
    <row r="52" spans="1:5" ht="115.5">
      <c r="A52" s="62" t="s">
        <v>125</v>
      </c>
      <c r="B52" s="160" t="s">
        <v>360</v>
      </c>
      <c r="C52" s="178" t="s">
        <v>101</v>
      </c>
      <c r="D52" s="213">
        <v>0</v>
      </c>
      <c r="E52" s="213">
        <v>0</v>
      </c>
    </row>
    <row r="53" spans="1:5" ht="214.5">
      <c r="A53" s="62" t="s">
        <v>137</v>
      </c>
      <c r="B53" s="160" t="s">
        <v>361</v>
      </c>
      <c r="C53" s="178" t="s">
        <v>104</v>
      </c>
      <c r="D53" s="213">
        <v>0</v>
      </c>
      <c r="E53" s="213">
        <v>0</v>
      </c>
    </row>
    <row r="54" spans="1:5" ht="115.5">
      <c r="A54" s="62" t="s">
        <v>244</v>
      </c>
      <c r="B54" s="160" t="s">
        <v>362</v>
      </c>
      <c r="C54" s="178" t="s">
        <v>101</v>
      </c>
      <c r="D54" s="213">
        <v>0</v>
      </c>
      <c r="E54" s="213">
        <v>0</v>
      </c>
    </row>
    <row r="55" spans="1:5" ht="99">
      <c r="A55" s="78" t="s">
        <v>245</v>
      </c>
      <c r="B55" s="160" t="s">
        <v>363</v>
      </c>
      <c r="C55" s="178" t="s">
        <v>101</v>
      </c>
      <c r="D55" s="213">
        <v>0</v>
      </c>
      <c r="E55" s="213">
        <v>0</v>
      </c>
    </row>
    <row r="56" spans="1:5" ht="82.5">
      <c r="A56" s="62" t="s">
        <v>141</v>
      </c>
      <c r="B56" s="160" t="s">
        <v>364</v>
      </c>
      <c r="C56" s="178" t="s">
        <v>128</v>
      </c>
      <c r="D56" s="213">
        <v>115020</v>
      </c>
      <c r="E56" s="213">
        <v>115020</v>
      </c>
    </row>
    <row r="57" spans="1:5" ht="181.5">
      <c r="A57" s="200" t="s">
        <v>229</v>
      </c>
      <c r="B57" s="201" t="s">
        <v>365</v>
      </c>
      <c r="C57" s="203" t="s">
        <v>101</v>
      </c>
      <c r="D57" s="213">
        <v>0</v>
      </c>
      <c r="E57" s="213">
        <v>0</v>
      </c>
    </row>
    <row r="58" spans="1:5" ht="132">
      <c r="A58" s="204" t="s">
        <v>428</v>
      </c>
      <c r="B58" s="205" t="s">
        <v>430</v>
      </c>
      <c r="C58" s="205" t="s">
        <v>140</v>
      </c>
      <c r="D58" s="213">
        <v>0</v>
      </c>
      <c r="E58" s="213">
        <v>1264560</v>
      </c>
    </row>
    <row r="59" spans="1:5" ht="16.5">
      <c r="A59" s="206" t="s">
        <v>429</v>
      </c>
      <c r="B59" s="202"/>
      <c r="C59" s="202"/>
      <c r="D59" s="219">
        <f>D47+D41+D34+D31+D28+D25+D22+D8</f>
        <v>3233600</v>
      </c>
      <c r="E59" s="219">
        <f>E47+E41+E34+E31+E28+E25+E22+E8</f>
        <v>4491560</v>
      </c>
    </row>
  </sheetData>
  <sheetProtection/>
  <mergeCells count="8">
    <mergeCell ref="A3:E3"/>
    <mergeCell ref="C2:E2"/>
    <mergeCell ref="C1:E1"/>
    <mergeCell ref="A5:A6"/>
    <mergeCell ref="B5:B6"/>
    <mergeCell ref="C5:C6"/>
    <mergeCell ref="D5:D6"/>
    <mergeCell ref="E5:E6"/>
  </mergeCells>
  <printOptions/>
  <pageMargins left="0.7874015748031497" right="0.5905511811023623" top="0.5905511811023623" bottom="0.5905511811023623" header="0" footer="0"/>
  <pageSetup fitToHeight="5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80" customWidth="1"/>
    <col min="4" max="4" width="5.28125" style="80" customWidth="1"/>
    <col min="5" max="5" width="12.28125" style="0" customWidth="1"/>
    <col min="6" max="6" width="5.421875" style="0" customWidth="1"/>
    <col min="7" max="7" width="14.00390625" style="0" customWidth="1"/>
    <col min="10" max="10" width="13.00390625" style="0" bestFit="1" customWidth="1"/>
  </cols>
  <sheetData>
    <row r="1" spans="5:7" ht="152.25" customHeight="1">
      <c r="E1" s="242" t="s">
        <v>453</v>
      </c>
      <c r="F1" s="282"/>
      <c r="G1" s="282"/>
    </row>
    <row r="2" spans="5:7" ht="131.25" customHeight="1">
      <c r="E2" s="242" t="s">
        <v>369</v>
      </c>
      <c r="F2" s="242"/>
      <c r="G2" s="242"/>
    </row>
    <row r="3" spans="1:7" ht="35.25" customHeight="1">
      <c r="A3" s="252" t="s">
        <v>220</v>
      </c>
      <c r="B3" s="252"/>
      <c r="C3" s="252"/>
      <c r="D3" s="252"/>
      <c r="E3" s="252"/>
      <c r="F3" s="252"/>
      <c r="G3" s="252"/>
    </row>
    <row r="4" ht="4.5" customHeight="1"/>
    <row r="5" spans="1:7" s="55" customFormat="1" ht="39.75" customHeight="1">
      <c r="A5" s="293" t="s">
        <v>94</v>
      </c>
      <c r="B5" s="293" t="s">
        <v>157</v>
      </c>
      <c r="C5" s="293" t="s">
        <v>161</v>
      </c>
      <c r="D5" s="293" t="s">
        <v>158</v>
      </c>
      <c r="E5" s="293" t="s">
        <v>95</v>
      </c>
      <c r="F5" s="293" t="s">
        <v>159</v>
      </c>
      <c r="G5" s="293" t="s">
        <v>160</v>
      </c>
    </row>
    <row r="6" spans="1:7" s="55" customFormat="1" ht="102" customHeight="1">
      <c r="A6" s="294"/>
      <c r="B6" s="294"/>
      <c r="C6" s="294"/>
      <c r="D6" s="294"/>
      <c r="E6" s="294"/>
      <c r="F6" s="294"/>
      <c r="G6" s="294"/>
    </row>
    <row r="7" spans="1:7" s="79" customFormat="1" ht="33" customHeight="1">
      <c r="A7" s="81" t="s">
        <v>221</v>
      </c>
      <c r="B7" s="184" t="s">
        <v>222</v>
      </c>
      <c r="C7" s="184" t="s">
        <v>144</v>
      </c>
      <c r="D7" s="184" t="s">
        <v>144</v>
      </c>
      <c r="E7" s="184" t="s">
        <v>145</v>
      </c>
      <c r="F7" s="184" t="s">
        <v>146</v>
      </c>
      <c r="G7" s="185">
        <v>4327362.7</v>
      </c>
    </row>
    <row r="8" spans="1:7" s="58" customFormat="1" ht="150" customHeight="1">
      <c r="A8" s="72" t="s">
        <v>223</v>
      </c>
      <c r="B8" s="199">
        <v>805</v>
      </c>
      <c r="C8" s="186" t="s">
        <v>147</v>
      </c>
      <c r="D8" s="186" t="s">
        <v>148</v>
      </c>
      <c r="E8" s="186" t="s">
        <v>317</v>
      </c>
      <c r="F8" s="187" t="s">
        <v>104</v>
      </c>
      <c r="G8" s="191">
        <v>508000</v>
      </c>
    </row>
    <row r="9" spans="1:7" s="58" customFormat="1" ht="153" customHeight="1">
      <c r="A9" s="70" t="s">
        <v>225</v>
      </c>
      <c r="B9" s="199">
        <v>805</v>
      </c>
      <c r="C9" s="175" t="s">
        <v>147</v>
      </c>
      <c r="D9" s="175" t="s">
        <v>149</v>
      </c>
      <c r="E9" s="182" t="s">
        <v>318</v>
      </c>
      <c r="F9" s="182" t="s">
        <v>104</v>
      </c>
      <c r="G9" s="183">
        <v>728110</v>
      </c>
    </row>
    <row r="10" spans="1:7" s="55" customFormat="1" ht="94.5" customHeight="1">
      <c r="A10" s="70" t="s">
        <v>227</v>
      </c>
      <c r="B10" s="199">
        <v>805</v>
      </c>
      <c r="C10" s="175" t="s">
        <v>147</v>
      </c>
      <c r="D10" s="175" t="s">
        <v>149</v>
      </c>
      <c r="E10" s="182" t="s">
        <v>318</v>
      </c>
      <c r="F10" s="182" t="s">
        <v>101</v>
      </c>
      <c r="G10" s="183">
        <v>138609</v>
      </c>
    </row>
    <row r="11" spans="1:7" s="55" customFormat="1" ht="78.75">
      <c r="A11" s="70" t="s">
        <v>266</v>
      </c>
      <c r="B11" s="199">
        <v>805</v>
      </c>
      <c r="C11" s="175" t="s">
        <v>147</v>
      </c>
      <c r="D11" s="175" t="s">
        <v>149</v>
      </c>
      <c r="E11" s="182" t="s">
        <v>318</v>
      </c>
      <c r="F11" s="182" t="s">
        <v>105</v>
      </c>
      <c r="G11" s="183">
        <v>7000</v>
      </c>
    </row>
    <row r="12" spans="1:7" s="55" customFormat="1" ht="78.75">
      <c r="A12" s="70" t="s">
        <v>138</v>
      </c>
      <c r="B12" s="199">
        <v>805</v>
      </c>
      <c r="C12" s="175" t="s">
        <v>147</v>
      </c>
      <c r="D12" s="175" t="s">
        <v>149</v>
      </c>
      <c r="E12" s="182" t="s">
        <v>325</v>
      </c>
      <c r="F12" s="182" t="s">
        <v>101</v>
      </c>
      <c r="G12" s="183">
        <v>20000</v>
      </c>
    </row>
    <row r="13" spans="1:7" s="55" customFormat="1" ht="63">
      <c r="A13" s="70" t="s">
        <v>441</v>
      </c>
      <c r="B13" s="199">
        <v>805</v>
      </c>
      <c r="C13" s="175" t="s">
        <v>147</v>
      </c>
      <c r="D13" s="175" t="s">
        <v>155</v>
      </c>
      <c r="E13" s="182" t="s">
        <v>439</v>
      </c>
      <c r="F13" s="182" t="s">
        <v>101</v>
      </c>
      <c r="G13" s="183">
        <v>1159.63</v>
      </c>
    </row>
    <row r="14" spans="1:7" s="65" customFormat="1" ht="64.5" customHeight="1">
      <c r="A14" s="70" t="s">
        <v>228</v>
      </c>
      <c r="B14" s="199">
        <v>805</v>
      </c>
      <c r="C14" s="175" t="s">
        <v>147</v>
      </c>
      <c r="D14" s="175" t="s">
        <v>150</v>
      </c>
      <c r="E14" s="182" t="s">
        <v>356</v>
      </c>
      <c r="F14" s="182" t="s">
        <v>105</v>
      </c>
      <c r="G14" s="183">
        <v>50000</v>
      </c>
    </row>
    <row r="15" spans="1:7" s="55" customFormat="1" ht="159" customHeight="1">
      <c r="A15" s="70" t="s">
        <v>229</v>
      </c>
      <c r="B15" s="199">
        <v>805</v>
      </c>
      <c r="C15" s="175" t="s">
        <v>147</v>
      </c>
      <c r="D15" s="175" t="s">
        <v>151</v>
      </c>
      <c r="E15" s="182" t="s">
        <v>370</v>
      </c>
      <c r="F15" s="175" t="s">
        <v>101</v>
      </c>
      <c r="G15" s="188">
        <v>30000</v>
      </c>
    </row>
    <row r="16" spans="1:7" s="55" customFormat="1" ht="108.75" customHeight="1">
      <c r="A16" s="70" t="s">
        <v>107</v>
      </c>
      <c r="B16" s="199">
        <v>805</v>
      </c>
      <c r="C16" s="175" t="s">
        <v>147</v>
      </c>
      <c r="D16" s="175" t="s">
        <v>151</v>
      </c>
      <c r="E16" s="182" t="s">
        <v>336</v>
      </c>
      <c r="F16" s="175" t="s">
        <v>101</v>
      </c>
      <c r="G16" s="188">
        <v>100000</v>
      </c>
    </row>
    <row r="17" spans="1:8" s="55" customFormat="1" ht="81.75" customHeight="1">
      <c r="A17" s="70" t="s">
        <v>118</v>
      </c>
      <c r="B17" s="199">
        <v>805</v>
      </c>
      <c r="C17" s="175" t="s">
        <v>147</v>
      </c>
      <c r="D17" s="175" t="s">
        <v>151</v>
      </c>
      <c r="E17" s="182" t="s">
        <v>366</v>
      </c>
      <c r="F17" s="182" t="s">
        <v>101</v>
      </c>
      <c r="G17" s="183">
        <v>3471</v>
      </c>
      <c r="H17" s="63"/>
    </row>
    <row r="18" spans="1:10" s="55" customFormat="1" ht="79.5" customHeight="1">
      <c r="A18" s="70" t="s">
        <v>122</v>
      </c>
      <c r="B18" s="199">
        <v>805</v>
      </c>
      <c r="C18" s="175" t="s">
        <v>147</v>
      </c>
      <c r="D18" s="175" t="s">
        <v>151</v>
      </c>
      <c r="E18" s="182" t="s">
        <v>357</v>
      </c>
      <c r="F18" s="175" t="s">
        <v>101</v>
      </c>
      <c r="G18" s="188">
        <v>100000</v>
      </c>
      <c r="J18" s="63"/>
    </row>
    <row r="19" spans="1:7" s="55" customFormat="1" ht="99" customHeight="1">
      <c r="A19" s="70" t="s">
        <v>123</v>
      </c>
      <c r="B19" s="199">
        <v>805</v>
      </c>
      <c r="C19" s="175" t="s">
        <v>147</v>
      </c>
      <c r="D19" s="175" t="s">
        <v>151</v>
      </c>
      <c r="E19" s="182" t="s">
        <v>358</v>
      </c>
      <c r="F19" s="175" t="s">
        <v>101</v>
      </c>
      <c r="G19" s="188">
        <v>100000</v>
      </c>
    </row>
    <row r="20" spans="1:7" s="55" customFormat="1" ht="140.25" customHeight="1">
      <c r="A20" s="70" t="s">
        <v>136</v>
      </c>
      <c r="B20" s="199">
        <v>805</v>
      </c>
      <c r="C20" s="175" t="s">
        <v>148</v>
      </c>
      <c r="D20" s="175" t="s">
        <v>152</v>
      </c>
      <c r="E20" s="182" t="s">
        <v>359</v>
      </c>
      <c r="F20" s="182" t="s">
        <v>104</v>
      </c>
      <c r="G20" s="183">
        <v>60600</v>
      </c>
    </row>
    <row r="21" spans="1:7" s="55" customFormat="1" ht="93" customHeight="1">
      <c r="A21" s="70" t="s">
        <v>230</v>
      </c>
      <c r="B21" s="199">
        <v>805</v>
      </c>
      <c r="C21" s="175" t="s">
        <v>152</v>
      </c>
      <c r="D21" s="175" t="s">
        <v>153</v>
      </c>
      <c r="E21" s="182" t="s">
        <v>340</v>
      </c>
      <c r="F21" s="182" t="s">
        <v>101</v>
      </c>
      <c r="G21" s="183">
        <v>30000</v>
      </c>
    </row>
    <row r="22" spans="1:7" s="55" customFormat="1" ht="82.5" customHeight="1">
      <c r="A22" s="70" t="s">
        <v>114</v>
      </c>
      <c r="B22" s="199">
        <v>805</v>
      </c>
      <c r="C22" s="175" t="s">
        <v>149</v>
      </c>
      <c r="D22" s="175" t="s">
        <v>154</v>
      </c>
      <c r="E22" s="182" t="s">
        <v>341</v>
      </c>
      <c r="F22" s="182" t="s">
        <v>101</v>
      </c>
      <c r="G22" s="183">
        <v>1000</v>
      </c>
    </row>
    <row r="23" spans="1:7" s="55" customFormat="1" ht="96.75" customHeight="1">
      <c r="A23" s="70" t="s">
        <v>125</v>
      </c>
      <c r="B23" s="199">
        <v>805</v>
      </c>
      <c r="C23" s="175" t="s">
        <v>155</v>
      </c>
      <c r="D23" s="175" t="s">
        <v>148</v>
      </c>
      <c r="E23" s="182" t="s">
        <v>360</v>
      </c>
      <c r="F23" s="182" t="s">
        <v>101</v>
      </c>
      <c r="G23" s="183">
        <v>88094.7</v>
      </c>
    </row>
    <row r="24" spans="1:7" s="55" customFormat="1" ht="69" customHeight="1">
      <c r="A24" s="70" t="s">
        <v>100</v>
      </c>
      <c r="B24" s="199">
        <v>805</v>
      </c>
      <c r="C24" s="175" t="s">
        <v>155</v>
      </c>
      <c r="D24" s="175" t="s">
        <v>152</v>
      </c>
      <c r="E24" s="182" t="s">
        <v>346</v>
      </c>
      <c r="F24" s="182" t="s">
        <v>101</v>
      </c>
      <c r="G24" s="183">
        <v>260000</v>
      </c>
    </row>
    <row r="25" spans="1:7" s="55" customFormat="1" ht="68.25" customHeight="1">
      <c r="A25" s="70" t="s">
        <v>232</v>
      </c>
      <c r="B25" s="199">
        <v>805</v>
      </c>
      <c r="C25" s="175" t="s">
        <v>155</v>
      </c>
      <c r="D25" s="175" t="s">
        <v>152</v>
      </c>
      <c r="E25" s="182" t="s">
        <v>363</v>
      </c>
      <c r="F25" s="182" t="s">
        <v>101</v>
      </c>
      <c r="G25" s="183">
        <v>100000</v>
      </c>
    </row>
    <row r="26" spans="1:7" s="58" customFormat="1" ht="78" customHeight="1">
      <c r="A26" s="70" t="s">
        <v>102</v>
      </c>
      <c r="B26" s="199">
        <v>805</v>
      </c>
      <c r="C26" s="175" t="s">
        <v>155</v>
      </c>
      <c r="D26" s="175" t="s">
        <v>152</v>
      </c>
      <c r="E26" s="182" t="s">
        <v>331</v>
      </c>
      <c r="F26" s="182" t="s">
        <v>101</v>
      </c>
      <c r="G26" s="183">
        <v>10000</v>
      </c>
    </row>
    <row r="27" spans="1:7" s="55" customFormat="1" ht="97.5" customHeight="1">
      <c r="A27" s="70" t="s">
        <v>233</v>
      </c>
      <c r="B27" s="199">
        <v>805</v>
      </c>
      <c r="C27" s="175" t="s">
        <v>143</v>
      </c>
      <c r="D27" s="175" t="s">
        <v>143</v>
      </c>
      <c r="E27" s="182" t="s">
        <v>342</v>
      </c>
      <c r="F27" s="182" t="s">
        <v>101</v>
      </c>
      <c r="G27" s="183">
        <v>1000</v>
      </c>
    </row>
    <row r="28" spans="1:7" s="55" customFormat="1" ht="158.25" customHeight="1">
      <c r="A28" s="83" t="s">
        <v>234</v>
      </c>
      <c r="B28" s="199">
        <v>805</v>
      </c>
      <c r="C28" s="182" t="s">
        <v>156</v>
      </c>
      <c r="D28" s="182" t="s">
        <v>147</v>
      </c>
      <c r="E28" s="182" t="s">
        <v>352</v>
      </c>
      <c r="F28" s="182" t="s">
        <v>104</v>
      </c>
      <c r="G28" s="183">
        <v>656200</v>
      </c>
    </row>
    <row r="29" spans="1:7" s="55" customFormat="1" ht="108.75" customHeight="1">
      <c r="A29" s="70" t="s">
        <v>218</v>
      </c>
      <c r="B29" s="199">
        <v>805</v>
      </c>
      <c r="C29" s="175" t="s">
        <v>156</v>
      </c>
      <c r="D29" s="175" t="s">
        <v>147</v>
      </c>
      <c r="E29" s="182" t="s">
        <v>352</v>
      </c>
      <c r="F29" s="182" t="s">
        <v>101</v>
      </c>
      <c r="G29" s="183">
        <v>787000</v>
      </c>
    </row>
    <row r="30" spans="1:7" s="55" customFormat="1" ht="82.5">
      <c r="A30" s="153" t="s">
        <v>353</v>
      </c>
      <c r="B30" s="199">
        <v>805</v>
      </c>
      <c r="C30" s="175" t="s">
        <v>156</v>
      </c>
      <c r="D30" s="175" t="s">
        <v>147</v>
      </c>
      <c r="E30" s="182" t="s">
        <v>352</v>
      </c>
      <c r="F30" s="182" t="s">
        <v>105</v>
      </c>
      <c r="G30" s="183">
        <v>10000</v>
      </c>
    </row>
    <row r="31" spans="1:7" s="55" customFormat="1" ht="195.75" customHeight="1">
      <c r="A31" s="70" t="s">
        <v>219</v>
      </c>
      <c r="B31" s="199">
        <v>805</v>
      </c>
      <c r="C31" s="175" t="s">
        <v>156</v>
      </c>
      <c r="D31" s="175" t="s">
        <v>147</v>
      </c>
      <c r="E31" s="182" t="s">
        <v>355</v>
      </c>
      <c r="F31" s="182" t="s">
        <v>104</v>
      </c>
      <c r="G31" s="183">
        <v>15000</v>
      </c>
    </row>
    <row r="32" spans="1:7" s="55" customFormat="1" ht="115.5" customHeight="1">
      <c r="A32" s="70" t="s">
        <v>218</v>
      </c>
      <c r="B32" s="199">
        <v>805</v>
      </c>
      <c r="C32" s="175" t="s">
        <v>156</v>
      </c>
      <c r="D32" s="175" t="s">
        <v>147</v>
      </c>
      <c r="E32" s="182" t="s">
        <v>362</v>
      </c>
      <c r="F32" s="182" t="s">
        <v>101</v>
      </c>
      <c r="G32" s="183">
        <v>200000</v>
      </c>
    </row>
    <row r="33" spans="1:7" s="55" customFormat="1" ht="189.75" customHeight="1">
      <c r="A33" s="70" t="s">
        <v>137</v>
      </c>
      <c r="B33" s="199">
        <v>805</v>
      </c>
      <c r="C33" s="175" t="s">
        <v>156</v>
      </c>
      <c r="D33" s="175" t="s">
        <v>147</v>
      </c>
      <c r="E33" s="182" t="s">
        <v>361</v>
      </c>
      <c r="F33" s="182" t="s">
        <v>104</v>
      </c>
      <c r="G33" s="183">
        <v>272779</v>
      </c>
    </row>
    <row r="34" spans="1:7" s="65" customFormat="1" ht="78.75" customHeight="1">
      <c r="A34" s="70" t="s">
        <v>141</v>
      </c>
      <c r="B34" s="199">
        <v>805</v>
      </c>
      <c r="C34" s="175" t="s">
        <v>153</v>
      </c>
      <c r="D34" s="175" t="s">
        <v>147</v>
      </c>
      <c r="E34" s="182" t="s">
        <v>364</v>
      </c>
      <c r="F34" s="182" t="s">
        <v>128</v>
      </c>
      <c r="G34" s="183">
        <v>115020</v>
      </c>
    </row>
    <row r="35" spans="1:7" s="55" customFormat="1" ht="129" customHeight="1">
      <c r="A35" s="83" t="s">
        <v>142</v>
      </c>
      <c r="B35" s="199">
        <v>805</v>
      </c>
      <c r="C35" s="182" t="s">
        <v>153</v>
      </c>
      <c r="D35" s="182" t="s">
        <v>149</v>
      </c>
      <c r="E35" s="182" t="s">
        <v>371</v>
      </c>
      <c r="F35" s="182" t="s">
        <v>140</v>
      </c>
      <c r="G35" s="183">
        <v>0</v>
      </c>
    </row>
    <row r="36" spans="1:7" s="55" customFormat="1" ht="18.75" customHeight="1">
      <c r="A36" s="73" t="s">
        <v>129</v>
      </c>
      <c r="B36" s="73"/>
      <c r="C36" s="82"/>
      <c r="D36" s="82"/>
      <c r="E36" s="71"/>
      <c r="F36" s="71"/>
      <c r="G36" s="69">
        <f>SUM(G8:G35)</f>
        <v>4393043.33</v>
      </c>
    </row>
  </sheetData>
  <sheetProtection/>
  <mergeCells count="10">
    <mergeCell ref="E1:G1"/>
    <mergeCell ref="E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5">
      <selection activeCell="E1" sqref="E1:H1"/>
    </sheetView>
  </sheetViews>
  <sheetFormatPr defaultColWidth="9.140625" defaultRowHeight="15"/>
  <cols>
    <col min="1" max="1" width="38.00390625" style="0" customWidth="1"/>
    <col min="2" max="2" width="4.8515625" style="0" customWidth="1"/>
    <col min="3" max="3" width="4.7109375" style="80" customWidth="1"/>
    <col min="4" max="4" width="4.8515625" style="80" customWidth="1"/>
    <col min="5" max="5" width="12.28125" style="0" customWidth="1"/>
    <col min="6" max="6" width="4.8515625" style="0" customWidth="1"/>
    <col min="7" max="7" width="12.7109375" style="0" customWidth="1"/>
    <col min="8" max="8" width="13.28125" style="0" customWidth="1"/>
  </cols>
  <sheetData>
    <row r="1" spans="5:8" ht="121.5" customHeight="1">
      <c r="E1" s="242" t="s">
        <v>373</v>
      </c>
      <c r="F1" s="282"/>
      <c r="G1" s="282"/>
      <c r="H1" s="282"/>
    </row>
    <row r="2" spans="5:8" ht="120" customHeight="1">
      <c r="E2" s="242" t="s">
        <v>372</v>
      </c>
      <c r="F2" s="242"/>
      <c r="G2" s="242"/>
      <c r="H2" s="242"/>
    </row>
    <row r="3" spans="1:8" ht="58.5" customHeight="1">
      <c r="A3" s="252" t="s">
        <v>249</v>
      </c>
      <c r="B3" s="252"/>
      <c r="C3" s="252"/>
      <c r="D3" s="252"/>
      <c r="E3" s="252"/>
      <c r="F3" s="252"/>
      <c r="G3" s="252"/>
      <c r="H3" s="252"/>
    </row>
    <row r="4" ht="4.5" customHeight="1"/>
    <row r="5" spans="1:8" s="55" customFormat="1" ht="39.75" customHeight="1">
      <c r="A5" s="295" t="s">
        <v>94</v>
      </c>
      <c r="B5" s="295" t="s">
        <v>157</v>
      </c>
      <c r="C5" s="295" t="s">
        <v>161</v>
      </c>
      <c r="D5" s="295" t="s">
        <v>158</v>
      </c>
      <c r="E5" s="295" t="s">
        <v>95</v>
      </c>
      <c r="F5" s="295" t="s">
        <v>159</v>
      </c>
      <c r="G5" s="295" t="s">
        <v>250</v>
      </c>
      <c r="H5" s="297" t="s">
        <v>374</v>
      </c>
    </row>
    <row r="6" spans="1:8" s="55" customFormat="1" ht="102" customHeight="1">
      <c r="A6" s="296"/>
      <c r="B6" s="296"/>
      <c r="C6" s="296"/>
      <c r="D6" s="296"/>
      <c r="E6" s="296"/>
      <c r="F6" s="296"/>
      <c r="G6" s="296"/>
      <c r="H6" s="298"/>
    </row>
    <row r="7" spans="1:8" s="79" customFormat="1" ht="33" customHeight="1">
      <c r="A7" s="81" t="s">
        <v>221</v>
      </c>
      <c r="B7" s="184" t="s">
        <v>222</v>
      </c>
      <c r="C7" s="184" t="s">
        <v>144</v>
      </c>
      <c r="D7" s="184" t="s">
        <v>144</v>
      </c>
      <c r="E7" s="184" t="s">
        <v>145</v>
      </c>
      <c r="F7" s="184" t="s">
        <v>146</v>
      </c>
      <c r="G7" s="185">
        <v>3233600</v>
      </c>
      <c r="H7" s="185">
        <v>4491560</v>
      </c>
    </row>
    <row r="8" spans="1:8" s="58" customFormat="1" ht="158.25">
      <c r="A8" s="72" t="s">
        <v>223</v>
      </c>
      <c r="B8" s="190">
        <v>805</v>
      </c>
      <c r="C8" s="186" t="s">
        <v>147</v>
      </c>
      <c r="D8" s="186" t="s">
        <v>148</v>
      </c>
      <c r="E8" s="187" t="s">
        <v>224</v>
      </c>
      <c r="F8" s="187" t="s">
        <v>104</v>
      </c>
      <c r="G8" s="188">
        <v>469000</v>
      </c>
      <c r="H8" s="188">
        <v>469000</v>
      </c>
    </row>
    <row r="9" spans="1:8" s="58" customFormat="1" ht="143.25" customHeight="1">
      <c r="A9" s="70" t="s">
        <v>251</v>
      </c>
      <c r="B9" s="190">
        <v>805</v>
      </c>
      <c r="C9" s="175" t="s">
        <v>147</v>
      </c>
      <c r="D9" s="175" t="s">
        <v>149</v>
      </c>
      <c r="E9" s="182" t="s">
        <v>226</v>
      </c>
      <c r="F9" s="182" t="s">
        <v>104</v>
      </c>
      <c r="G9" s="183">
        <v>672100</v>
      </c>
      <c r="H9" s="188">
        <v>672100</v>
      </c>
    </row>
    <row r="10" spans="1:8" s="55" customFormat="1" ht="94.5" customHeight="1">
      <c r="A10" s="70" t="s">
        <v>227</v>
      </c>
      <c r="B10" s="190">
        <v>805</v>
      </c>
      <c r="C10" s="175" t="s">
        <v>147</v>
      </c>
      <c r="D10" s="175" t="s">
        <v>149</v>
      </c>
      <c r="E10" s="182" t="s">
        <v>226</v>
      </c>
      <c r="F10" s="182" t="s">
        <v>101</v>
      </c>
      <c r="G10" s="183">
        <v>140609</v>
      </c>
      <c r="H10" s="191">
        <v>140609</v>
      </c>
    </row>
    <row r="11" spans="1:8" s="55" customFormat="1" ht="63">
      <c r="A11" s="70" t="s">
        <v>321</v>
      </c>
      <c r="B11" s="190">
        <v>805</v>
      </c>
      <c r="C11" s="175" t="s">
        <v>147</v>
      </c>
      <c r="D11" s="175" t="s">
        <v>149</v>
      </c>
      <c r="E11" s="182" t="s">
        <v>226</v>
      </c>
      <c r="F11" s="182" t="s">
        <v>105</v>
      </c>
      <c r="G11" s="183">
        <v>5000</v>
      </c>
      <c r="H11" s="191">
        <v>5000</v>
      </c>
    </row>
    <row r="12" spans="1:8" s="55" customFormat="1" ht="64.5" customHeight="1">
      <c r="A12" s="70" t="s">
        <v>228</v>
      </c>
      <c r="B12" s="190">
        <v>805</v>
      </c>
      <c r="C12" s="175" t="s">
        <v>147</v>
      </c>
      <c r="D12" s="175" t="s">
        <v>150</v>
      </c>
      <c r="E12" s="182" t="s">
        <v>121</v>
      </c>
      <c r="F12" s="182" t="s">
        <v>105</v>
      </c>
      <c r="G12" s="183">
        <v>20000</v>
      </c>
      <c r="H12" s="183">
        <v>20000</v>
      </c>
    </row>
    <row r="13" spans="1:8" s="65" customFormat="1" ht="50.25" customHeight="1">
      <c r="A13" s="70" t="s">
        <v>368</v>
      </c>
      <c r="B13" s="190">
        <v>805</v>
      </c>
      <c r="C13" s="175" t="s">
        <v>148</v>
      </c>
      <c r="D13" s="175" t="s">
        <v>152</v>
      </c>
      <c r="E13" s="182" t="s">
        <v>124</v>
      </c>
      <c r="F13" s="182" t="s">
        <v>104</v>
      </c>
      <c r="G13" s="183">
        <v>61200</v>
      </c>
      <c r="H13" s="183">
        <v>63400</v>
      </c>
    </row>
    <row r="14" spans="1:8" s="55" customFormat="1" ht="110.25">
      <c r="A14" s="70" t="s">
        <v>248</v>
      </c>
      <c r="B14" s="190">
        <v>805</v>
      </c>
      <c r="C14" s="175" t="s">
        <v>152</v>
      </c>
      <c r="D14" s="175" t="s">
        <v>153</v>
      </c>
      <c r="E14" s="182" t="s">
        <v>231</v>
      </c>
      <c r="F14" s="182" t="s">
        <v>101</v>
      </c>
      <c r="G14" s="183">
        <v>25000</v>
      </c>
      <c r="H14" s="183">
        <v>20000</v>
      </c>
    </row>
    <row r="15" spans="1:8" s="58" customFormat="1" ht="78.75">
      <c r="A15" s="70" t="s">
        <v>114</v>
      </c>
      <c r="B15" s="190">
        <v>805</v>
      </c>
      <c r="C15" s="175" t="s">
        <v>149</v>
      </c>
      <c r="D15" s="175" t="s">
        <v>154</v>
      </c>
      <c r="E15" s="182" t="s">
        <v>115</v>
      </c>
      <c r="F15" s="182" t="s">
        <v>101</v>
      </c>
      <c r="G15" s="183">
        <v>0</v>
      </c>
      <c r="H15" s="183">
        <v>0</v>
      </c>
    </row>
    <row r="16" spans="1:8" s="55" customFormat="1" ht="108.75" customHeight="1">
      <c r="A16" s="70" t="s">
        <v>125</v>
      </c>
      <c r="B16" s="190">
        <v>805</v>
      </c>
      <c r="C16" s="175" t="s">
        <v>155</v>
      </c>
      <c r="D16" s="175" t="s">
        <v>148</v>
      </c>
      <c r="E16" s="182" t="s">
        <v>126</v>
      </c>
      <c r="F16" s="182" t="s">
        <v>101</v>
      </c>
      <c r="G16" s="188">
        <v>0</v>
      </c>
      <c r="H16" s="188">
        <v>0</v>
      </c>
    </row>
    <row r="17" spans="1:9" s="55" customFormat="1" ht="81.75" customHeight="1">
      <c r="A17" s="70" t="s">
        <v>100</v>
      </c>
      <c r="B17" s="190">
        <v>805</v>
      </c>
      <c r="C17" s="175" t="s">
        <v>155</v>
      </c>
      <c r="D17" s="175" t="s">
        <v>152</v>
      </c>
      <c r="E17" s="182" t="s">
        <v>215</v>
      </c>
      <c r="F17" s="182" t="s">
        <v>101</v>
      </c>
      <c r="G17" s="183">
        <v>250000</v>
      </c>
      <c r="H17" s="183">
        <v>250000</v>
      </c>
      <c r="I17" s="63"/>
    </row>
    <row r="18" spans="1:8" s="55" customFormat="1" ht="79.5" customHeight="1">
      <c r="A18" s="70" t="s">
        <v>102</v>
      </c>
      <c r="B18" s="190">
        <v>805</v>
      </c>
      <c r="C18" s="175" t="s">
        <v>155</v>
      </c>
      <c r="D18" s="175" t="s">
        <v>152</v>
      </c>
      <c r="E18" s="182" t="s">
        <v>375</v>
      </c>
      <c r="F18" s="182" t="s">
        <v>101</v>
      </c>
      <c r="G18" s="188">
        <v>10000</v>
      </c>
      <c r="H18" s="188">
        <v>5000</v>
      </c>
    </row>
    <row r="19" spans="1:8" s="55" customFormat="1" ht="99" customHeight="1">
      <c r="A19" s="70" t="s">
        <v>233</v>
      </c>
      <c r="B19" s="190">
        <v>805</v>
      </c>
      <c r="C19" s="175" t="s">
        <v>143</v>
      </c>
      <c r="D19" s="175" t="s">
        <v>143</v>
      </c>
      <c r="E19" s="182" t="s">
        <v>204</v>
      </c>
      <c r="F19" s="182" t="s">
        <v>101</v>
      </c>
      <c r="G19" s="183">
        <v>1000</v>
      </c>
      <c r="H19" s="183">
        <v>1000</v>
      </c>
    </row>
    <row r="20" spans="1:8" s="55" customFormat="1" ht="64.5" customHeight="1">
      <c r="A20" s="83" t="s">
        <v>234</v>
      </c>
      <c r="B20" s="190">
        <v>805</v>
      </c>
      <c r="C20" s="182" t="s">
        <v>156</v>
      </c>
      <c r="D20" s="182" t="s">
        <v>147</v>
      </c>
      <c r="E20" s="182" t="s">
        <v>216</v>
      </c>
      <c r="F20" s="182" t="s">
        <v>104</v>
      </c>
      <c r="G20" s="188">
        <v>649000</v>
      </c>
      <c r="H20" s="188">
        <v>649000</v>
      </c>
    </row>
    <row r="21" spans="1:8" s="55" customFormat="1" ht="110.25">
      <c r="A21" s="70" t="s">
        <v>218</v>
      </c>
      <c r="B21" s="190">
        <v>805</v>
      </c>
      <c r="C21" s="175" t="s">
        <v>156</v>
      </c>
      <c r="D21" s="175" t="s">
        <v>147</v>
      </c>
      <c r="E21" s="182" t="s">
        <v>216</v>
      </c>
      <c r="F21" s="182" t="s">
        <v>101</v>
      </c>
      <c r="G21" s="188">
        <v>795000</v>
      </c>
      <c r="H21" s="188">
        <v>795000</v>
      </c>
    </row>
    <row r="22" spans="1:8" s="55" customFormat="1" ht="82.5">
      <c r="A22" s="153" t="s">
        <v>353</v>
      </c>
      <c r="B22" s="190">
        <v>805</v>
      </c>
      <c r="C22" s="175" t="s">
        <v>105</v>
      </c>
      <c r="D22" s="175" t="s">
        <v>147</v>
      </c>
      <c r="E22" s="182" t="s">
        <v>216</v>
      </c>
      <c r="F22" s="182" t="s">
        <v>105</v>
      </c>
      <c r="G22" s="188">
        <v>2000</v>
      </c>
      <c r="H22" s="188">
        <v>2000</v>
      </c>
    </row>
    <row r="23" spans="1:8" s="55" customFormat="1" ht="95.25" customHeight="1">
      <c r="A23" s="70" t="s">
        <v>219</v>
      </c>
      <c r="B23" s="190">
        <v>805</v>
      </c>
      <c r="C23" s="175" t="s">
        <v>156</v>
      </c>
      <c r="D23" s="175" t="s">
        <v>147</v>
      </c>
      <c r="E23" s="182" t="s">
        <v>247</v>
      </c>
      <c r="F23" s="182" t="s">
        <v>104</v>
      </c>
      <c r="G23" s="188">
        <v>15000</v>
      </c>
      <c r="H23" s="188">
        <v>15000</v>
      </c>
    </row>
    <row r="24" spans="1:8" s="55" customFormat="1" ht="93" customHeight="1">
      <c r="A24" s="70" t="s">
        <v>137</v>
      </c>
      <c r="B24" s="190">
        <v>805</v>
      </c>
      <c r="C24" s="175" t="s">
        <v>156</v>
      </c>
      <c r="D24" s="175" t="s">
        <v>147</v>
      </c>
      <c r="E24" s="182" t="s">
        <v>127</v>
      </c>
      <c r="F24" s="182" t="s">
        <v>104</v>
      </c>
      <c r="G24" s="183">
        <v>0</v>
      </c>
      <c r="H24" s="183">
        <v>0</v>
      </c>
    </row>
    <row r="25" spans="1:8" s="55" customFormat="1" ht="65.25" customHeight="1">
      <c r="A25" s="70" t="s">
        <v>141</v>
      </c>
      <c r="B25" s="190">
        <v>805</v>
      </c>
      <c r="C25" s="175" t="s">
        <v>153</v>
      </c>
      <c r="D25" s="175" t="s">
        <v>147</v>
      </c>
      <c r="E25" s="182" t="s">
        <v>235</v>
      </c>
      <c r="F25" s="182" t="s">
        <v>128</v>
      </c>
      <c r="G25" s="183">
        <v>115020</v>
      </c>
      <c r="H25" s="183">
        <v>115020</v>
      </c>
    </row>
    <row r="26" spans="1:8" s="55" customFormat="1" ht="82.5" customHeight="1">
      <c r="A26" s="83" t="s">
        <v>142</v>
      </c>
      <c r="B26" s="190">
        <v>805</v>
      </c>
      <c r="C26" s="182" t="s">
        <v>153</v>
      </c>
      <c r="D26" s="182" t="s">
        <v>149</v>
      </c>
      <c r="E26" s="182" t="s">
        <v>139</v>
      </c>
      <c r="F26" s="182" t="s">
        <v>140</v>
      </c>
      <c r="G26" s="183">
        <v>0</v>
      </c>
      <c r="H26" s="183">
        <v>1264560</v>
      </c>
    </row>
    <row r="27" spans="1:8" s="55" customFormat="1" ht="96.75" customHeight="1">
      <c r="A27" s="83" t="s">
        <v>252</v>
      </c>
      <c r="B27" s="190">
        <v>805</v>
      </c>
      <c r="C27" s="182" t="s">
        <v>147</v>
      </c>
      <c r="D27" s="182" t="s">
        <v>149</v>
      </c>
      <c r="E27" s="182" t="s">
        <v>376</v>
      </c>
      <c r="F27" s="182" t="s">
        <v>101</v>
      </c>
      <c r="G27" s="183">
        <v>3671</v>
      </c>
      <c r="H27" s="183">
        <v>4871</v>
      </c>
    </row>
    <row r="28" spans="1:8" s="55" customFormat="1" ht="69" customHeight="1">
      <c r="A28" s="83" t="s">
        <v>118</v>
      </c>
      <c r="B28" s="190">
        <v>805</v>
      </c>
      <c r="C28" s="182" t="s">
        <v>147</v>
      </c>
      <c r="D28" s="182" t="s">
        <v>151</v>
      </c>
      <c r="E28" s="182" t="s">
        <v>119</v>
      </c>
      <c r="F28" s="182" t="s">
        <v>101</v>
      </c>
      <c r="G28" s="183">
        <v>0</v>
      </c>
      <c r="H28" s="183">
        <v>0</v>
      </c>
    </row>
    <row r="29" spans="1:8" s="55" customFormat="1" ht="68.25" customHeight="1">
      <c r="A29" s="73" t="s">
        <v>129</v>
      </c>
      <c r="B29" s="184"/>
      <c r="C29" s="184"/>
      <c r="D29" s="184"/>
      <c r="E29" s="192"/>
      <c r="F29" s="192"/>
      <c r="G29" s="189">
        <f>SUM(G8:G28)</f>
        <v>3233600</v>
      </c>
      <c r="H29" s="189">
        <f>SUM(H8:H28)</f>
        <v>4491560</v>
      </c>
    </row>
  </sheetData>
  <sheetProtection/>
  <mergeCells count="11">
    <mergeCell ref="D5:D6"/>
    <mergeCell ref="E5:E6"/>
    <mergeCell ref="F5:F6"/>
    <mergeCell ref="G5:G6"/>
    <mergeCell ref="E1:H1"/>
    <mergeCell ref="H5:H6"/>
    <mergeCell ref="E2:H2"/>
    <mergeCell ref="A3:H3"/>
    <mergeCell ref="A5:A6"/>
    <mergeCell ref="B5:B6"/>
    <mergeCell ref="C5:C6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4:5" ht="152.25" customHeight="1">
      <c r="D1" s="242" t="s">
        <v>454</v>
      </c>
      <c r="E1" s="282"/>
    </row>
    <row r="2" spans="1:6" ht="162" customHeight="1">
      <c r="A2" s="84"/>
      <c r="C2" s="193"/>
      <c r="D2" s="300" t="s">
        <v>377</v>
      </c>
      <c r="E2" s="300"/>
      <c r="F2" s="85"/>
    </row>
    <row r="3" spans="1:5" ht="76.5" customHeight="1">
      <c r="A3" s="301" t="s">
        <v>253</v>
      </c>
      <c r="B3" s="301"/>
      <c r="C3" s="301"/>
      <c r="D3" s="301"/>
      <c r="E3" s="301"/>
    </row>
    <row r="4" spans="1:5" ht="6.75" customHeight="1">
      <c r="A4" s="87"/>
      <c r="C4" s="86"/>
      <c r="D4" s="86"/>
      <c r="E4" s="86"/>
    </row>
    <row r="5" spans="1:5" ht="16.5" customHeight="1">
      <c r="A5" s="302" t="s">
        <v>162</v>
      </c>
      <c r="B5" s="303" t="s">
        <v>94</v>
      </c>
      <c r="C5" s="304" t="s">
        <v>2</v>
      </c>
      <c r="D5" s="304"/>
      <c r="E5" s="304"/>
    </row>
    <row r="6" spans="1:5" ht="29.25" customHeight="1">
      <c r="A6" s="302"/>
      <c r="B6" s="303"/>
      <c r="C6" s="90" t="s">
        <v>6</v>
      </c>
      <c r="D6" s="90" t="s">
        <v>5</v>
      </c>
      <c r="E6" s="90" t="s">
        <v>12</v>
      </c>
    </row>
    <row r="7" spans="1:5" ht="33">
      <c r="A7" s="91" t="s">
        <v>163</v>
      </c>
      <c r="B7" s="92" t="s">
        <v>164</v>
      </c>
      <c r="C7" s="93">
        <f>SUM(C8:C12)</f>
        <v>1787660.63</v>
      </c>
      <c r="D7" s="93">
        <f>SUM(D8:D12)</f>
        <v>1310380</v>
      </c>
      <c r="E7" s="93">
        <f>SUM(E8:E12)</f>
        <v>1311580</v>
      </c>
    </row>
    <row r="8" spans="1:5" ht="66">
      <c r="A8" s="94" t="s">
        <v>165</v>
      </c>
      <c r="B8" s="95" t="s">
        <v>166</v>
      </c>
      <c r="C8" s="96">
        <v>508000</v>
      </c>
      <c r="D8" s="97">
        <v>469000</v>
      </c>
      <c r="E8" s="96">
        <v>469000</v>
      </c>
    </row>
    <row r="9" spans="1:5" ht="99">
      <c r="A9" s="94" t="s">
        <v>167</v>
      </c>
      <c r="B9" s="95" t="s">
        <v>168</v>
      </c>
      <c r="C9" s="96">
        <v>893719</v>
      </c>
      <c r="D9" s="98">
        <v>821380</v>
      </c>
      <c r="E9" s="98">
        <v>822580</v>
      </c>
    </row>
    <row r="10" spans="1:5" ht="16.5">
      <c r="A10" s="94" t="s">
        <v>442</v>
      </c>
      <c r="B10" s="95" t="s">
        <v>443</v>
      </c>
      <c r="C10" s="96">
        <v>1159.63</v>
      </c>
      <c r="D10" s="98">
        <v>0</v>
      </c>
      <c r="E10" s="98">
        <v>0</v>
      </c>
    </row>
    <row r="11" spans="1:5" ht="16.5">
      <c r="A11" s="94" t="s">
        <v>169</v>
      </c>
      <c r="B11" s="95" t="s">
        <v>170</v>
      </c>
      <c r="C11" s="96">
        <v>50000</v>
      </c>
      <c r="D11" s="98">
        <v>20000</v>
      </c>
      <c r="E11" s="96">
        <v>20000</v>
      </c>
    </row>
    <row r="12" spans="1:5" ht="33">
      <c r="A12" s="94" t="s">
        <v>171</v>
      </c>
      <c r="B12" s="95" t="s">
        <v>172</v>
      </c>
      <c r="C12" s="96">
        <v>334782</v>
      </c>
      <c r="D12" s="96"/>
      <c r="E12" s="96"/>
    </row>
    <row r="13" spans="1:5" s="88" customFormat="1" ht="16.5">
      <c r="A13" s="91" t="s">
        <v>173</v>
      </c>
      <c r="B13" s="92" t="s">
        <v>174</v>
      </c>
      <c r="C13" s="93">
        <f>SUM(C14)</f>
        <v>60600</v>
      </c>
      <c r="D13" s="93">
        <f>SUM(D14)</f>
        <v>61200</v>
      </c>
      <c r="E13" s="93">
        <f>SUM(E14)</f>
        <v>63400</v>
      </c>
    </row>
    <row r="14" spans="1:5" ht="33">
      <c r="A14" s="94" t="s">
        <v>175</v>
      </c>
      <c r="B14" s="95" t="s">
        <v>176</v>
      </c>
      <c r="C14" s="96">
        <v>60600</v>
      </c>
      <c r="D14" s="96">
        <v>61200</v>
      </c>
      <c r="E14" s="96">
        <v>63400</v>
      </c>
    </row>
    <row r="15" spans="1:5" ht="66">
      <c r="A15" s="91" t="s">
        <v>177</v>
      </c>
      <c r="B15" s="92" t="s">
        <v>178</v>
      </c>
      <c r="C15" s="93">
        <f>C16</f>
        <v>30000</v>
      </c>
      <c r="D15" s="93">
        <f>D16</f>
        <v>25000</v>
      </c>
      <c r="E15" s="93">
        <f>E16</f>
        <v>20000</v>
      </c>
    </row>
    <row r="16" spans="1:5" ht="33">
      <c r="A16" s="94" t="s">
        <v>378</v>
      </c>
      <c r="B16" s="95" t="s">
        <v>379</v>
      </c>
      <c r="C16" s="99">
        <v>30000</v>
      </c>
      <c r="D16" s="99">
        <v>25000</v>
      </c>
      <c r="E16" s="99">
        <v>20000</v>
      </c>
    </row>
    <row r="17" spans="1:5" ht="33">
      <c r="A17" s="91" t="s">
        <v>179</v>
      </c>
      <c r="B17" s="92" t="s">
        <v>180</v>
      </c>
      <c r="C17" s="93">
        <f>SUM(C18:C19)</f>
        <v>1000</v>
      </c>
      <c r="D17" s="93">
        <f>SUM(D19:D19)</f>
        <v>0</v>
      </c>
      <c r="E17" s="93">
        <f>SUM(E19:E19)</f>
        <v>0</v>
      </c>
    </row>
    <row r="18" spans="1:5" s="89" customFormat="1" ht="33">
      <c r="A18" s="94" t="s">
        <v>181</v>
      </c>
      <c r="B18" s="95" t="s">
        <v>182</v>
      </c>
      <c r="C18" s="96">
        <v>0</v>
      </c>
      <c r="D18" s="96">
        <v>0</v>
      </c>
      <c r="E18" s="96">
        <v>0</v>
      </c>
    </row>
    <row r="19" spans="1:5" ht="33">
      <c r="A19" s="94" t="s">
        <v>183</v>
      </c>
      <c r="B19" s="95" t="s">
        <v>184</v>
      </c>
      <c r="C19" s="96">
        <v>1000</v>
      </c>
      <c r="D19" s="98">
        <v>0</v>
      </c>
      <c r="E19" s="98">
        <v>0</v>
      </c>
    </row>
    <row r="20" spans="1:5" ht="49.5">
      <c r="A20" s="91" t="s">
        <v>185</v>
      </c>
      <c r="B20" s="92" t="s">
        <v>186</v>
      </c>
      <c r="C20" s="93">
        <f>SUM(C21:C22)</f>
        <v>456783.7</v>
      </c>
      <c r="D20" s="93">
        <f>SUM(D22:D22)</f>
        <v>260000</v>
      </c>
      <c r="E20" s="93">
        <f>SUM(E22:E22)</f>
        <v>255000</v>
      </c>
    </row>
    <row r="21" spans="1:5" s="89" customFormat="1" ht="16.5">
      <c r="A21" s="94" t="s">
        <v>187</v>
      </c>
      <c r="B21" s="95" t="s">
        <v>188</v>
      </c>
      <c r="C21" s="96">
        <v>86783.7</v>
      </c>
      <c r="D21" s="96">
        <v>0</v>
      </c>
      <c r="E21" s="96">
        <v>0</v>
      </c>
    </row>
    <row r="22" spans="1:5" ht="16.5">
      <c r="A22" s="94" t="s">
        <v>189</v>
      </c>
      <c r="B22" s="95" t="s">
        <v>190</v>
      </c>
      <c r="C22" s="98">
        <v>370000</v>
      </c>
      <c r="D22" s="98">
        <v>260000</v>
      </c>
      <c r="E22" s="98">
        <v>255000</v>
      </c>
    </row>
    <row r="23" spans="1:5" s="88" customFormat="1" ht="16.5">
      <c r="A23" s="91" t="s">
        <v>191</v>
      </c>
      <c r="B23" s="92" t="s">
        <v>192</v>
      </c>
      <c r="C23" s="100">
        <v>1000</v>
      </c>
      <c r="D23" s="100">
        <v>1000</v>
      </c>
      <c r="E23" s="100">
        <v>1000</v>
      </c>
    </row>
    <row r="24" spans="1:5" ht="33">
      <c r="A24" s="94" t="s">
        <v>203</v>
      </c>
      <c r="B24" s="95" t="s">
        <v>206</v>
      </c>
      <c r="C24" s="98">
        <v>1000</v>
      </c>
      <c r="D24" s="98">
        <v>1000</v>
      </c>
      <c r="E24" s="98">
        <v>1000</v>
      </c>
    </row>
    <row r="25" spans="1:5" ht="33">
      <c r="A25" s="91" t="s">
        <v>193</v>
      </c>
      <c r="B25" s="92" t="s">
        <v>194</v>
      </c>
      <c r="C25" s="93">
        <f>C26+C27</f>
        <v>1940979</v>
      </c>
      <c r="D25" s="93">
        <f>D26</f>
        <v>1461000</v>
      </c>
      <c r="E25" s="93">
        <f>E26</f>
        <v>1461000</v>
      </c>
    </row>
    <row r="26" spans="1:5" ht="16.5">
      <c r="A26" s="94" t="s">
        <v>195</v>
      </c>
      <c r="B26" s="95" t="s">
        <v>196</v>
      </c>
      <c r="C26" s="99">
        <v>1668200</v>
      </c>
      <c r="D26" s="101">
        <v>1461000</v>
      </c>
      <c r="E26" s="101">
        <v>1461000</v>
      </c>
    </row>
    <row r="27" spans="1:5" ht="16.5">
      <c r="A27" s="94" t="s">
        <v>195</v>
      </c>
      <c r="B27" s="95" t="s">
        <v>254</v>
      </c>
      <c r="C27" s="99">
        <v>272779</v>
      </c>
      <c r="D27" s="101"/>
      <c r="E27" s="101"/>
    </row>
    <row r="28" spans="1:5" ht="16.5">
      <c r="A28" s="91" t="s">
        <v>200</v>
      </c>
      <c r="B28" s="92" t="s">
        <v>197</v>
      </c>
      <c r="C28" s="93">
        <f>SUM(C29:C30)</f>
        <v>115020</v>
      </c>
      <c r="D28" s="93">
        <f>SUM(D29:D30)</f>
        <v>115020</v>
      </c>
      <c r="E28" s="93">
        <f>SUM(E29:E30)</f>
        <v>1379580</v>
      </c>
    </row>
    <row r="29" spans="1:5" ht="16.5">
      <c r="A29" s="94" t="s">
        <v>201</v>
      </c>
      <c r="B29" s="95" t="s">
        <v>198</v>
      </c>
      <c r="C29" s="98">
        <v>115020</v>
      </c>
      <c r="D29" s="96">
        <v>115020</v>
      </c>
      <c r="E29" s="96">
        <v>115020</v>
      </c>
    </row>
    <row r="30" spans="1:5" ht="16.5">
      <c r="A30" s="94" t="s">
        <v>202</v>
      </c>
      <c r="B30" s="95" t="s">
        <v>205</v>
      </c>
      <c r="C30" s="98"/>
      <c r="D30" s="96">
        <v>0</v>
      </c>
      <c r="E30" s="96">
        <v>1264560</v>
      </c>
    </row>
    <row r="31" spans="1:5" ht="16.5">
      <c r="A31" s="299" t="s">
        <v>199</v>
      </c>
      <c r="B31" s="299"/>
      <c r="C31" s="93">
        <f>SUM(C7+C13+C15+C17+C20+C23+C25+C28)</f>
        <v>4393043.33</v>
      </c>
      <c r="D31" s="93">
        <f>SUM(D7+D13+D15+D17+D20+D23+D25+D28)</f>
        <v>3233600</v>
      </c>
      <c r="E31" s="93">
        <f>SUM(E7+E13+E15+E17+E20+E23+E25+E28)</f>
        <v>4491560</v>
      </c>
    </row>
  </sheetData>
  <sheetProtection/>
  <mergeCells count="7">
    <mergeCell ref="A31:B31"/>
    <mergeCell ref="D1:E1"/>
    <mergeCell ref="D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2018-10-10T11:50:54Z</cp:lastPrinted>
  <dcterms:created xsi:type="dcterms:W3CDTF">2015-11-12T13:52:25Z</dcterms:created>
  <dcterms:modified xsi:type="dcterms:W3CDTF">2018-10-10T11:58:41Z</dcterms:modified>
  <cp:category/>
  <cp:version/>
  <cp:contentType/>
  <cp:contentStatus/>
</cp:coreProperties>
</file>