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<sst xmlns="http://schemas.openxmlformats.org/spreadsheetml/2006/main" count="50" uniqueCount="50">
  <si>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НАЛОГОВЫЕ И НЕНАЛОГОВЫЕ ДОХОДЫ</t>
  </si>
  <si>
    <t>Наименование</t>
  </si>
  <si>
    <t>Код доходов</t>
  </si>
  <si>
    <t>000 1 00 00000 00 0000 000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</si>
  <si>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</si>
  <si>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</si>
  <si>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</si>
  <si>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</si>
  <si>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</si>
  <si>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</si>
  <si>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</si>
  <si>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</si>
  <si>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</si>
  <si>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</si>
  <si>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</si>
  <si>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</si>
  <si>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</si>
  <si>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Проект 
на 2022 год</t>
  </si>
  <si>
    <t>000 1 06 01000 00 0000 000</t>
  </si>
  <si>
    <t>Налог на имущество физических лиц</t>
  </si>
  <si>
    <t>(руб.)</t>
  </si>
  <si>
    <t>000 1 01 02000 00 0000 000</t>
  </si>
  <si>
    <t>Налог на доходы физических лиц</t>
  </si>
  <si>
    <t>000 1 05 03000 00 0000 000</t>
  </si>
  <si>
    <t>Единый сельскохозяйственный налог</t>
  </si>
  <si>
    <t xml:space="preserve">000 1 06 06000 00 0000 000
</t>
  </si>
  <si>
    <t>Земельный налог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</si>
  <si>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 </t>
  </si>
  <si>
    <t>000 1 11 05000 00 0000 000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</si>
  <si>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</si>
  <si>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</si>
  <si>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</si>
  <si>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000 1 13 02000 00 0000 000</t>
  </si>
  <si>
    <t>Проект 
на 2023 год</t>
  </si>
  <si>
    <t>000 2 02 10000 00 0000 150</t>
  </si>
  <si>
    <t>000 2 02 20000 00 0000 150</t>
  </si>
  <si>
    <t xml:space="preserve"> 000 2 02 30000 00 0000 150</t>
  </si>
  <si>
    <t xml:space="preserve"> 000 2 02 40000 00 0000 150</t>
  </si>
  <si>
    <t>Сведения о доходах бюджета Мугреево-Никольского сельского поселения по видам доходов на 2022 год и на плановый период 2023 и 2024 годов в сравнении с исполнением за 2020 год и ожидаемым исполнением за 2021 год</t>
  </si>
  <si>
    <t>Исполнено 
за 2020 год</t>
  </si>
  <si>
    <t xml:space="preserve">Ожидаемое исполнение за 2021 год </t>
  </si>
  <si>
    <t xml:space="preserve">2022 год к исполнению 
за 2020 год </t>
  </si>
  <si>
    <t xml:space="preserve">2022 год к ожидаемому исполнению 
за 2021 год </t>
  </si>
  <si>
    <t xml:space="preserve">2023 год к исполнению 
за 2020 год </t>
  </si>
  <si>
    <t xml:space="preserve">2023 год к ожидаемому исполнению 
за 2021 год </t>
  </si>
  <si>
    <t>Проект 
на 2024 год</t>
  </si>
  <si>
    <t xml:space="preserve">2024 год к исполнению 
за 2020 год </t>
  </si>
  <si>
    <t xml:space="preserve">2024 год к ожидаемому исполнению 
за 2021 год </t>
  </si>
  <si>
    <t>Инициативные платежи</t>
  </si>
  <si>
    <t xml:space="preserve"> 000 1 17 15000 00 0000 150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</si>
</sst>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Arial"/>
      <family val="0"/>
    </font>
    <font>
      <sz val="10"/>
      <color rgb="FF000000"/>
      <name val="Arial Cyr"/>
      <family val="0"/>
    </font>
    <font>
      <sz val="8"/>
      <color rgb="FF000000"/>
      <name val="Arial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30" fillId="16" borderId="1">
      <alignment horizontal="right" vertical="top" shrinkToFit="1"/>
      <protection/>
    </xf>
    <xf numFmtId="49" fontId="31" fillId="0" borderId="1">
      <alignment horizontal="center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top" wrapText="1"/>
    </xf>
    <xf numFmtId="49" fontId="22" fillId="0" borderId="0" xfId="0" applyNumberFormat="1" applyFont="1" applyFill="1" applyAlignment="1">
      <alignment vertical="center"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12" xfId="0" applyNumberFormat="1" applyFont="1" applyFill="1" applyBorder="1" applyAlignment="1">
      <alignment horizontal="center" wrapText="1"/>
    </xf>
    <xf numFmtId="0" fontId="33" fillId="0" borderId="12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/>
    </xf>
    <xf numFmtId="185" fontId="20" fillId="0" borderId="11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center" vertical="top"/>
    </xf>
    <xf numFmtId="185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23" fillId="0" borderId="0" xfId="0" applyNumberFormat="1" applyFont="1" applyFill="1" applyAlignment="1">
      <alignment/>
    </xf>
    <xf numFmtId="4" fontId="20" fillId="0" borderId="11" xfId="0" applyNumberFormat="1" applyFont="1" applyFill="1" applyBorder="1" applyAlignment="1">
      <alignment horizontal="right" vertical="top"/>
    </xf>
    <xf numFmtId="4" fontId="21" fillId="0" borderId="11" xfId="0" applyNumberFormat="1" applyFont="1" applyFill="1" applyBorder="1" applyAlignment="1">
      <alignment horizontal="right" vertical="top"/>
    </xf>
    <xf numFmtId="189" fontId="20" fillId="0" borderId="11" xfId="64" applyNumberFormat="1" applyFont="1" applyFill="1" applyBorder="1" applyAlignment="1">
      <alignment horizontal="right" vertical="top"/>
    </xf>
    <xf numFmtId="189" fontId="21" fillId="0" borderId="11" xfId="64" applyNumberFormat="1" applyFont="1" applyFill="1" applyBorder="1" applyAlignment="1">
      <alignment horizontal="right" vertical="top"/>
    </xf>
    <xf numFmtId="49" fontId="34" fillId="0" borderId="1" xfId="35" applyNumberFormat="1" applyFont="1" applyAlignment="1" applyProtection="1">
      <alignment horizontal="center" vertical="top"/>
      <protection/>
    </xf>
    <xf numFmtId="0" fontId="35" fillId="0" borderId="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41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0" zoomScaleNormal="80" zoomScalePageLayoutView="0" workbookViewId="0" topLeftCell="A1">
      <selection activeCell="K19" sqref="K19"/>
    </sheetView>
  </sheetViews>
  <sheetFormatPr defaultColWidth="9.00390625" defaultRowHeight="12.75"/>
  <cols>
    <col min="1" max="1" width="39.625" style="6" customWidth="1"/>
    <col min="2" max="2" width="34.125" style="6" customWidth="1"/>
    <col min="3" max="3" width="17.75390625" style="6" customWidth="1"/>
    <col min="4" max="4" width="17.125" style="6" customWidth="1"/>
    <col min="5" max="5" width="18.375" style="6" customWidth="1"/>
    <col min="6" max="6" width="14.875" style="6" customWidth="1"/>
    <col min="7" max="7" width="15.875" style="6" customWidth="1"/>
    <col min="8" max="8" width="17.00390625" style="6" customWidth="1"/>
    <col min="9" max="9" width="15.00390625" style="6" customWidth="1"/>
    <col min="10" max="10" width="15.375" style="6" customWidth="1"/>
    <col min="11" max="11" width="17.75390625" style="6" customWidth="1"/>
    <col min="12" max="12" width="16.125" style="6" customWidth="1"/>
    <col min="13" max="13" width="15.375" style="6" customWidth="1"/>
    <col min="14" max="16384" width="9.125" style="6" customWidth="1"/>
  </cols>
  <sheetData>
    <row r="1" spans="1:13" s="2" customFormat="1" ht="38.2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20</v>
      </c>
    </row>
    <row r="3" spans="1:13" s="23" customFormat="1" ht="68.25" customHeight="1">
      <c r="A3" s="7" t="s">
        <v>1</v>
      </c>
      <c r="B3" s="8" t="s">
        <v>2</v>
      </c>
      <c r="C3" s="1" t="s">
        <v>39</v>
      </c>
      <c r="D3" s="1" t="s">
        <v>40</v>
      </c>
      <c r="E3" s="1" t="s">
        <v>17</v>
      </c>
      <c r="F3" s="1" t="s">
        <v>41</v>
      </c>
      <c r="G3" s="1" t="s">
        <v>42</v>
      </c>
      <c r="H3" s="1" t="s">
        <v>33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47</v>
      </c>
    </row>
    <row r="4" spans="1:13" ht="16.5">
      <c r="A4" s="9">
        <v>1</v>
      </c>
      <c r="B4" s="10">
        <v>2</v>
      </c>
      <c r="C4" s="9">
        <v>3</v>
      </c>
      <c r="D4" s="9">
        <v>4</v>
      </c>
      <c r="E4" s="9">
        <v>5</v>
      </c>
      <c r="F4" s="9" t="s">
        <v>11</v>
      </c>
      <c r="G4" s="9" t="s">
        <v>12</v>
      </c>
      <c r="H4" s="9">
        <v>8</v>
      </c>
      <c r="I4" s="9" t="s">
        <v>13</v>
      </c>
      <c r="J4" s="9" t="s">
        <v>14</v>
      </c>
      <c r="K4" s="9">
        <v>11</v>
      </c>
      <c r="L4" s="9" t="s">
        <v>15</v>
      </c>
      <c r="M4" s="9" t="s">
        <v>16</v>
      </c>
    </row>
    <row r="5" spans="1:13" ht="33">
      <c r="A5" s="11" t="s">
        <v>0</v>
      </c>
      <c r="B5" s="12" t="s">
        <v>3</v>
      </c>
      <c r="C5" s="24">
        <f>SUM(C6:C12)</f>
        <v>337104.32</v>
      </c>
      <c r="D5" s="24">
        <f>SUM(D6:D12)</f>
        <v>352397.05</v>
      </c>
      <c r="E5" s="24">
        <f>SUM(E6:E12)</f>
        <v>325000</v>
      </c>
      <c r="F5" s="13">
        <f>E5/C5</f>
        <v>0.9640932516082855</v>
      </c>
      <c r="G5" s="13">
        <f>E5/D5</f>
        <v>0.922255166437971</v>
      </c>
      <c r="H5" s="26">
        <f>SUM(H6:H12)</f>
        <v>295000</v>
      </c>
      <c r="I5" s="13">
        <f>H5/C5</f>
        <v>0.8751000283829053</v>
      </c>
      <c r="J5" s="13">
        <f>H5/D5</f>
        <v>0.8371239203052353</v>
      </c>
      <c r="K5" s="26">
        <f>SUM(K6:K12)</f>
        <v>295000</v>
      </c>
      <c r="L5" s="13">
        <f aca="true" t="shared" si="0" ref="L5:L18">K5/C5</f>
        <v>0.8751000283829053</v>
      </c>
      <c r="M5" s="13">
        <f>K5/D5</f>
        <v>0.8371239203052353</v>
      </c>
    </row>
    <row r="6" spans="1:13" ht="18.75" customHeight="1">
      <c r="A6" s="14" t="s">
        <v>22</v>
      </c>
      <c r="B6" s="15" t="s">
        <v>21</v>
      </c>
      <c r="C6" s="25">
        <v>43074</v>
      </c>
      <c r="D6" s="25">
        <v>35000</v>
      </c>
      <c r="E6" s="25">
        <v>40000</v>
      </c>
      <c r="F6" s="16">
        <f aca="true" t="shared" si="1" ref="F6:F19">E6/C6</f>
        <v>0.9286344430514928</v>
      </c>
      <c r="G6" s="16">
        <f aca="true" t="shared" si="2" ref="G6:G19">E6/D6</f>
        <v>1.1428571428571428</v>
      </c>
      <c r="H6" s="27">
        <v>40000</v>
      </c>
      <c r="I6" s="16">
        <f aca="true" t="shared" si="3" ref="I6:I19">H6/C6</f>
        <v>0.9286344430514928</v>
      </c>
      <c r="J6" s="16">
        <f aca="true" t="shared" si="4" ref="J6:J19">H6/D6</f>
        <v>1.1428571428571428</v>
      </c>
      <c r="K6" s="27">
        <v>40000</v>
      </c>
      <c r="L6" s="16">
        <f t="shared" si="0"/>
        <v>0.9286344430514928</v>
      </c>
      <c r="M6" s="16">
        <f aca="true" t="shared" si="5" ref="M6:M19">K6/D6</f>
        <v>1.1428571428571428</v>
      </c>
    </row>
    <row r="7" spans="1:13" ht="33">
      <c r="A7" s="14" t="s">
        <v>24</v>
      </c>
      <c r="B7" s="15" t="s">
        <v>23</v>
      </c>
      <c r="C7" s="25">
        <v>897.9</v>
      </c>
      <c r="D7" s="25">
        <v>449.4</v>
      </c>
      <c r="E7" s="25">
        <f>0</f>
        <v>0</v>
      </c>
      <c r="F7" s="16">
        <f t="shared" si="1"/>
        <v>0</v>
      </c>
      <c r="G7" s="16">
        <f>0</f>
        <v>0</v>
      </c>
      <c r="H7" s="27">
        <f>0</f>
        <v>0</v>
      </c>
      <c r="I7" s="16">
        <f t="shared" si="3"/>
        <v>0</v>
      </c>
      <c r="J7" s="16">
        <f>0</f>
        <v>0</v>
      </c>
      <c r="K7" s="27">
        <f>0</f>
        <v>0</v>
      </c>
      <c r="L7" s="16">
        <f t="shared" si="0"/>
        <v>0</v>
      </c>
      <c r="M7" s="16">
        <f>0</f>
        <v>0</v>
      </c>
    </row>
    <row r="8" spans="1:13" ht="34.5" customHeight="1">
      <c r="A8" s="14" t="s">
        <v>19</v>
      </c>
      <c r="B8" s="15" t="s">
        <v>18</v>
      </c>
      <c r="C8" s="25">
        <v>26406.8</v>
      </c>
      <c r="D8" s="25">
        <v>11500</v>
      </c>
      <c r="E8" s="25">
        <v>25000</v>
      </c>
      <c r="F8" s="16">
        <f t="shared" si="1"/>
        <v>0.9467258433433813</v>
      </c>
      <c r="G8" s="16">
        <f t="shared" si="2"/>
        <v>2.1739130434782608</v>
      </c>
      <c r="H8" s="27">
        <v>25000</v>
      </c>
      <c r="I8" s="16">
        <f t="shared" si="3"/>
        <v>0.9467258433433813</v>
      </c>
      <c r="J8" s="16">
        <f t="shared" si="4"/>
        <v>2.1739130434782608</v>
      </c>
      <c r="K8" s="27">
        <v>25000</v>
      </c>
      <c r="L8" s="16">
        <f t="shared" si="0"/>
        <v>0.9467258433433813</v>
      </c>
      <c r="M8" s="16">
        <f t="shared" si="5"/>
        <v>2.1739130434782608</v>
      </c>
    </row>
    <row r="9" spans="1:13" ht="18.75" customHeight="1">
      <c r="A9" s="14" t="s">
        <v>26</v>
      </c>
      <c r="B9" s="17" t="s">
        <v>25</v>
      </c>
      <c r="C9" s="25">
        <v>260828.97</v>
      </c>
      <c r="D9" s="25">
        <v>165000</v>
      </c>
      <c r="E9" s="25">
        <v>160000</v>
      </c>
      <c r="F9" s="16">
        <f t="shared" si="1"/>
        <v>0.6134287920548089</v>
      </c>
      <c r="G9" s="16">
        <f t="shared" si="2"/>
        <v>0.9696969696969697</v>
      </c>
      <c r="H9" s="27">
        <v>130000</v>
      </c>
      <c r="I9" s="16">
        <f t="shared" si="3"/>
        <v>0.4984108935445323</v>
      </c>
      <c r="J9" s="16">
        <f t="shared" si="4"/>
        <v>0.7878787878787878</v>
      </c>
      <c r="K9" s="27">
        <v>130000</v>
      </c>
      <c r="L9" s="16">
        <f t="shared" si="0"/>
        <v>0.4984108935445323</v>
      </c>
      <c r="M9" s="16">
        <f t="shared" si="5"/>
        <v>0.7878787878787878</v>
      </c>
    </row>
    <row r="10" spans="1:13" ht="182.25" customHeight="1">
      <c r="A10" s="18" t="s">
        <v>27</v>
      </c>
      <c r="B10" s="17" t="s">
        <v>28</v>
      </c>
      <c r="C10" s="25">
        <v>5896.65</v>
      </c>
      <c r="D10" s="25">
        <v>140447.65</v>
      </c>
      <c r="E10" s="25">
        <v>100000</v>
      </c>
      <c r="F10" s="16">
        <f t="shared" si="1"/>
        <v>16.95878168112403</v>
      </c>
      <c r="G10" s="16">
        <f t="shared" si="2"/>
        <v>0.7120090652994194</v>
      </c>
      <c r="H10" s="27">
        <v>100000</v>
      </c>
      <c r="I10" s="16">
        <f t="shared" si="3"/>
        <v>16.95878168112403</v>
      </c>
      <c r="J10" s="16">
        <f t="shared" si="4"/>
        <v>0.7120090652994194</v>
      </c>
      <c r="K10" s="27">
        <v>100000</v>
      </c>
      <c r="L10" s="16">
        <f t="shared" si="0"/>
        <v>16.95878168112403</v>
      </c>
      <c r="M10" s="16">
        <f t="shared" si="5"/>
        <v>0.7120090652994194</v>
      </c>
    </row>
    <row r="11" spans="1:13" ht="33" hidden="1">
      <c r="A11" s="14" t="s">
        <v>31</v>
      </c>
      <c r="B11" s="17" t="s">
        <v>32</v>
      </c>
      <c r="C11" s="25">
        <f>0</f>
        <v>0</v>
      </c>
      <c r="D11" s="25">
        <f>0</f>
        <v>0</v>
      </c>
      <c r="E11" s="25">
        <f>0</f>
        <v>0</v>
      </c>
      <c r="F11" s="16" t="e">
        <f t="shared" si="1"/>
        <v>#DIV/0!</v>
      </c>
      <c r="G11" s="16" t="e">
        <f t="shared" si="2"/>
        <v>#DIV/0!</v>
      </c>
      <c r="H11" s="27">
        <f>0</f>
        <v>0</v>
      </c>
      <c r="I11" s="16" t="e">
        <f t="shared" si="3"/>
        <v>#DIV/0!</v>
      </c>
      <c r="J11" s="16" t="e">
        <f t="shared" si="4"/>
        <v>#DIV/0!</v>
      </c>
      <c r="K11" s="27">
        <f>0</f>
        <v>0</v>
      </c>
      <c r="L11" s="16" t="e">
        <f t="shared" si="0"/>
        <v>#DIV/0!</v>
      </c>
      <c r="M11" s="16" t="e">
        <f t="shared" si="5"/>
        <v>#DIV/0!</v>
      </c>
    </row>
    <row r="12" spans="1:13" ht="167.25" customHeight="1" hidden="1">
      <c r="A12" s="18" t="s">
        <v>30</v>
      </c>
      <c r="B12" s="17" t="s">
        <v>29</v>
      </c>
      <c r="C12" s="25">
        <f>0</f>
        <v>0</v>
      </c>
      <c r="D12" s="25">
        <f>0</f>
        <v>0</v>
      </c>
      <c r="E12" s="25">
        <f>0</f>
        <v>0</v>
      </c>
      <c r="F12" s="16" t="e">
        <f t="shared" si="1"/>
        <v>#DIV/0!</v>
      </c>
      <c r="G12" s="16" t="e">
        <f t="shared" si="2"/>
        <v>#DIV/0!</v>
      </c>
      <c r="H12" s="27">
        <f>0</f>
        <v>0</v>
      </c>
      <c r="I12" s="16" t="e">
        <f t="shared" si="3"/>
        <v>#DIV/0!</v>
      </c>
      <c r="J12" s="16" t="e">
        <f t="shared" si="4"/>
        <v>#DIV/0!</v>
      </c>
      <c r="K12" s="27">
        <f>0</f>
        <v>0</v>
      </c>
      <c r="L12" s="16" t="e">
        <f t="shared" si="0"/>
        <v>#DIV/0!</v>
      </c>
      <c r="M12" s="16" t="e">
        <f t="shared" si="5"/>
        <v>#DIV/0!</v>
      </c>
    </row>
    <row r="13" spans="1:13" ht="29.25" customHeight="1">
      <c r="A13" s="18" t="s">
        <v>48</v>
      </c>
      <c r="B13" s="17" t="s">
        <v>49</v>
      </c>
      <c r="C13" s="25">
        <v>0</v>
      </c>
      <c r="D13" s="25">
        <v>5000</v>
      </c>
      <c r="E13" s="25">
        <v>0</v>
      </c>
      <c r="F13" s="16" t="e">
        <f>E13/C13</f>
        <v>#DIV/0!</v>
      </c>
      <c r="G13" s="16">
        <f>E13/D13</f>
        <v>0</v>
      </c>
      <c r="H13" s="27">
        <v>0</v>
      </c>
      <c r="I13" s="16" t="e">
        <f>H13/C13</f>
        <v>#DIV/0!</v>
      </c>
      <c r="J13" s="16">
        <f>H13/D13</f>
        <v>0</v>
      </c>
      <c r="K13" s="27">
        <v>0</v>
      </c>
      <c r="L13" s="16" t="e">
        <f>K13/C13</f>
        <v>#DIV/0!</v>
      </c>
      <c r="M13" s="16">
        <f>K13/D13</f>
        <v>0</v>
      </c>
    </row>
    <row r="14" spans="1:13" ht="33">
      <c r="A14" s="11" t="s">
        <v>4</v>
      </c>
      <c r="B14" s="12" t="s">
        <v>9</v>
      </c>
      <c r="C14" s="24">
        <f>SUM(C15:C18)</f>
        <v>3726193.54</v>
      </c>
      <c r="D14" s="24">
        <f>SUM(D15:D18)</f>
        <v>5024826.0600000005</v>
      </c>
      <c r="E14" s="24">
        <f>SUM(E15:E18)</f>
        <v>4670336.56</v>
      </c>
      <c r="F14" s="13">
        <f t="shared" si="1"/>
        <v>1.2533800270610742</v>
      </c>
      <c r="G14" s="13">
        <f t="shared" si="2"/>
        <v>0.929452383870179</v>
      </c>
      <c r="H14" s="26">
        <f>SUM(H15:H18)</f>
        <v>3474986.52</v>
      </c>
      <c r="I14" s="13">
        <f t="shared" si="3"/>
        <v>0.9325834749850379</v>
      </c>
      <c r="J14" s="13">
        <f t="shared" si="4"/>
        <v>0.6915635443906291</v>
      </c>
      <c r="K14" s="26">
        <f>SUM(K15:K18)</f>
        <v>3377486.52</v>
      </c>
      <c r="L14" s="13">
        <f t="shared" si="0"/>
        <v>0.9064173623144652</v>
      </c>
      <c r="M14" s="13">
        <f t="shared" si="5"/>
        <v>0.6721598876598724</v>
      </c>
    </row>
    <row r="15" spans="1:13" ht="35.25" customHeight="1">
      <c r="A15" s="19" t="s">
        <v>5</v>
      </c>
      <c r="B15" s="28" t="s">
        <v>34</v>
      </c>
      <c r="C15" s="25">
        <v>3318210</v>
      </c>
      <c r="D15" s="25">
        <v>3370210</v>
      </c>
      <c r="E15" s="25">
        <v>3415324.3</v>
      </c>
      <c r="F15" s="16">
        <f t="shared" si="1"/>
        <v>1.0292670747179955</v>
      </c>
      <c r="G15" s="16">
        <f t="shared" si="2"/>
        <v>1.0133861984861476</v>
      </c>
      <c r="H15" s="27">
        <v>2576300</v>
      </c>
      <c r="I15" s="16">
        <f t="shared" si="3"/>
        <v>0.7764125838931231</v>
      </c>
      <c r="J15" s="16">
        <f t="shared" si="4"/>
        <v>0.7644330768705808</v>
      </c>
      <c r="K15" s="27">
        <v>2576300</v>
      </c>
      <c r="L15" s="16">
        <f t="shared" si="0"/>
        <v>0.7764125838931231</v>
      </c>
      <c r="M15" s="16">
        <f t="shared" si="5"/>
        <v>0.7644330768705808</v>
      </c>
    </row>
    <row r="16" spans="1:13" ht="52.5" customHeight="1">
      <c r="A16" s="19" t="s">
        <v>6</v>
      </c>
      <c r="B16" s="17" t="s">
        <v>35</v>
      </c>
      <c r="C16" s="25">
        <v>221494</v>
      </c>
      <c r="D16" s="25">
        <v>663610</v>
      </c>
      <c r="E16" s="25">
        <v>264109</v>
      </c>
      <c r="F16" s="16">
        <f t="shared" si="1"/>
        <v>1.1923979882073554</v>
      </c>
      <c r="G16" s="16">
        <f t="shared" si="2"/>
        <v>0.3979882762465906</v>
      </c>
      <c r="H16" s="27">
        <v>0</v>
      </c>
      <c r="I16" s="16">
        <f t="shared" si="3"/>
        <v>0</v>
      </c>
      <c r="J16" s="16">
        <f t="shared" si="4"/>
        <v>0</v>
      </c>
      <c r="K16" s="27">
        <f>0</f>
        <v>0</v>
      </c>
      <c r="L16" s="16">
        <f t="shared" si="0"/>
        <v>0</v>
      </c>
      <c r="M16" s="16">
        <f t="shared" si="5"/>
        <v>0</v>
      </c>
    </row>
    <row r="17" spans="1:13" ht="33">
      <c r="A17" s="20" t="s">
        <v>7</v>
      </c>
      <c r="B17" s="28" t="s">
        <v>36</v>
      </c>
      <c r="C17" s="25">
        <v>90200</v>
      </c>
      <c r="D17" s="25">
        <v>93000</v>
      </c>
      <c r="E17" s="25">
        <v>93900</v>
      </c>
      <c r="F17" s="16">
        <f t="shared" si="1"/>
        <v>1.041019955654102</v>
      </c>
      <c r="G17" s="16">
        <f t="shared" si="2"/>
        <v>1.0096774193548388</v>
      </c>
      <c r="H17" s="27">
        <v>97500</v>
      </c>
      <c r="I17" s="16">
        <f t="shared" si="3"/>
        <v>1.080931263858093</v>
      </c>
      <c r="J17" s="16">
        <f t="shared" si="4"/>
        <v>1.0483870967741935</v>
      </c>
      <c r="K17" s="27">
        <f>0</f>
        <v>0</v>
      </c>
      <c r="L17" s="16">
        <f t="shared" si="0"/>
        <v>0</v>
      </c>
      <c r="M17" s="16">
        <f t="shared" si="5"/>
        <v>0</v>
      </c>
    </row>
    <row r="18" spans="1:13" ht="24" customHeight="1">
      <c r="A18" s="19" t="s">
        <v>8</v>
      </c>
      <c r="B18" s="17" t="s">
        <v>37</v>
      </c>
      <c r="C18" s="25">
        <v>96289.54</v>
      </c>
      <c r="D18" s="25">
        <v>898006.06</v>
      </c>
      <c r="E18" s="25">
        <v>897003.26</v>
      </c>
      <c r="F18" s="16">
        <f t="shared" si="1"/>
        <v>9.31568745680995</v>
      </c>
      <c r="G18" s="16">
        <f t="shared" si="2"/>
        <v>0.9988833037496428</v>
      </c>
      <c r="H18" s="27">
        <v>801186.52</v>
      </c>
      <c r="I18" s="16">
        <f t="shared" si="3"/>
        <v>8.320597647470327</v>
      </c>
      <c r="J18" s="16">
        <f t="shared" si="4"/>
        <v>0.892183867890602</v>
      </c>
      <c r="K18" s="27">
        <v>801186.52</v>
      </c>
      <c r="L18" s="16">
        <f t="shared" si="0"/>
        <v>8.320597647470327</v>
      </c>
      <c r="M18" s="16">
        <f t="shared" si="5"/>
        <v>0.892183867890602</v>
      </c>
    </row>
    <row r="19" spans="1:13" ht="16.5">
      <c r="A19" s="30" t="s">
        <v>10</v>
      </c>
      <c r="B19" s="30"/>
      <c r="C19" s="24">
        <f>C5+C14</f>
        <v>4063297.86</v>
      </c>
      <c r="D19" s="24">
        <f>D5+D14</f>
        <v>5377223.11</v>
      </c>
      <c r="E19" s="24">
        <f>E5+E14</f>
        <v>4995336.56</v>
      </c>
      <c r="F19" s="13">
        <f t="shared" si="1"/>
        <v>1.2293798614113904</v>
      </c>
      <c r="G19" s="13">
        <f t="shared" si="2"/>
        <v>0.9289807132440148</v>
      </c>
      <c r="H19" s="24">
        <f>H5+H14</f>
        <v>3769986.52</v>
      </c>
      <c r="I19" s="13">
        <f t="shared" si="3"/>
        <v>0.9278144625114931</v>
      </c>
      <c r="J19" s="13">
        <f t="shared" si="4"/>
        <v>0.7011028634815192</v>
      </c>
      <c r="K19" s="24">
        <f>K5+K14</f>
        <v>3672486.52</v>
      </c>
      <c r="L19" s="13">
        <f>K19/C19</f>
        <v>0.9038191750973432</v>
      </c>
      <c r="M19" s="13">
        <f t="shared" si="5"/>
        <v>0.6829708280413903</v>
      </c>
    </row>
    <row r="20" spans="1:13" ht="12.75">
      <c r="A20" s="21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1"/>
      <c r="M20" s="21"/>
    </row>
  </sheetData>
  <sheetProtection/>
  <mergeCells count="2">
    <mergeCell ref="A1:M1"/>
    <mergeCell ref="A19:B19"/>
  </mergeCells>
  <printOptions/>
  <pageMargins left="0.7480314960629921" right="0.1968503937007874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2019-11-13T07:59:12Z</cp:lastPrinted>
  <dcterms:created xsi:type="dcterms:W3CDTF">2014-03-24T07:39:29Z</dcterms:created>
  <dcterms:modified xsi:type="dcterms:W3CDTF">2021-11-15T07:31:05Z</dcterms:modified>
  <cp:category/>
  <cp:version/>
  <cp:contentType/>
  <cp:contentStatus/>
</cp:coreProperties>
</file>